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usad265 1" state="visible" r:id="rId3"/>
    <sheet sheetId="2" name="busad265 2" state="visible" r:id="rId4"/>
    <sheet sheetId="3" name="County Data" state="visible" r:id="rId5"/>
  </sheets>
  <definedNames>
    <definedName hidden="1" name="_xlnm._FilterDatabase" localSheetId="0">'busad265 1'!$A$1:$B$1000</definedName>
    <definedName hidden="1" name="_xlnm._FilterDatabase" localSheetId="2">'County Data'!$A$1:$Y$1000</definedName>
  </definedNames>
  <calcPr/>
</workbook>
</file>

<file path=xl/sharedStrings.xml><?xml version="1.0" encoding="utf-8"?>
<sst xmlns="http://schemas.openxmlformats.org/spreadsheetml/2006/main">
  <si>
    <t>STUDENT NAME</t>
  </si>
  <si>
    <t>LAST NAME</t>
  </si>
  <si>
    <t>County 1</t>
  </si>
  <si>
    <t>County 2</t>
  </si>
  <si>
    <t>County 3</t>
  </si>
  <si>
    <t>Luis</t>
  </si>
  <si>
    <t>Alires-Medina</t>
  </si>
  <si>
    <t>Adams County</t>
  </si>
  <si>
    <t>Moffat County</t>
  </si>
  <si>
    <t>Eagle County</t>
  </si>
  <si>
    <t>Jordan</t>
  </si>
  <si>
    <t>Anderson</t>
  </si>
  <si>
    <t>Alamosa County</t>
  </si>
  <si>
    <t>Montezuma County</t>
  </si>
  <si>
    <t>El Paso County</t>
  </si>
  <si>
    <t>Kelley</t>
  </si>
  <si>
    <t>Barrow</t>
  </si>
  <si>
    <t>Arapahoe County</t>
  </si>
  <si>
    <t>Montrose County</t>
  </si>
  <si>
    <t>Elbert County</t>
  </si>
  <si>
    <t>Dominck</t>
  </si>
  <si>
    <t>Bregar</t>
  </si>
  <si>
    <t>Archuleta County</t>
  </si>
  <si>
    <t>Morgan County</t>
  </si>
  <si>
    <t>Fremont County</t>
  </si>
  <si>
    <t>Kayleigh</t>
  </si>
  <si>
    <t>Brown</t>
  </si>
  <si>
    <t>Baca County</t>
  </si>
  <si>
    <t>Otero County</t>
  </si>
  <si>
    <t>Garfield County</t>
  </si>
  <si>
    <t>Thaddeus</t>
  </si>
  <si>
    <t>Cernac</t>
  </si>
  <si>
    <t>Bent County</t>
  </si>
  <si>
    <t>Ouray County</t>
  </si>
  <si>
    <t>Gilpin County</t>
  </si>
  <si>
    <t>Joshua </t>
  </si>
  <si>
    <t>Croy</t>
  </si>
  <si>
    <t>Boulder County</t>
  </si>
  <si>
    <t>Park County</t>
  </si>
  <si>
    <t>Grand County</t>
  </si>
  <si>
    <t>Michael</t>
  </si>
  <si>
    <t>DeHerrera</t>
  </si>
  <si>
    <t>City and County of Broomfield</t>
  </si>
  <si>
    <t>Phillips County</t>
  </si>
  <si>
    <t>Gunnison County</t>
  </si>
  <si>
    <t>Morgan</t>
  </si>
  <si>
    <t>Ensor</t>
  </si>
  <si>
    <t>Chaffee County</t>
  </si>
  <si>
    <t>Pitkin County</t>
  </si>
  <si>
    <t>Hinsdale County</t>
  </si>
  <si>
    <t>Derek</t>
  </si>
  <si>
    <t>Fillis</t>
  </si>
  <si>
    <t>Cheyenne County</t>
  </si>
  <si>
    <t>Prowers County</t>
  </si>
  <si>
    <t>Huerfano County</t>
  </si>
  <si>
    <t>Rochelle</t>
  </si>
  <si>
    <t>French</t>
  </si>
  <si>
    <t>Clear Creek County</t>
  </si>
  <si>
    <t>Rio Blanco County</t>
  </si>
  <si>
    <t>Jackson County</t>
  </si>
  <si>
    <t>Rickie </t>
  </si>
  <si>
    <t>Gallegos</t>
  </si>
  <si>
    <t>Conejos County</t>
  </si>
  <si>
    <t>Rio Grande County</t>
  </si>
  <si>
    <t>Jefferson County</t>
  </si>
  <si>
    <t>Alexandr</t>
  </si>
  <si>
    <t>Gavrilov</t>
  </si>
  <si>
    <t>Costilla County</t>
  </si>
  <si>
    <t>Routt County</t>
  </si>
  <si>
    <t>Kiowa County</t>
  </si>
  <si>
    <t>Cortland</t>
  </si>
  <si>
    <t>Gillum-randolph</t>
  </si>
  <si>
    <t>Crowley County</t>
  </si>
  <si>
    <t>Saguache County</t>
  </si>
  <si>
    <t>Kit Carson County</t>
  </si>
  <si>
    <t>Sam</t>
  </si>
  <si>
    <t>Glawe</t>
  </si>
  <si>
    <t>Custer County</t>
  </si>
  <si>
    <t>San Juan County</t>
  </si>
  <si>
    <t>La Plata County</t>
  </si>
  <si>
    <t>Teri</t>
  </si>
  <si>
    <t>Goode</t>
  </si>
  <si>
    <t>Delta County</t>
  </si>
  <si>
    <t>San Miguel County</t>
  </si>
  <si>
    <t>Lake County</t>
  </si>
  <si>
    <t>Amanda</t>
  </si>
  <si>
    <t>Haddix</t>
  </si>
  <si>
    <t>City and County of Denver</t>
  </si>
  <si>
    <t>Sedgwick County</t>
  </si>
  <si>
    <t>Larimer County</t>
  </si>
  <si>
    <t>Le'Cedric</t>
  </si>
  <si>
    <t>Harris</t>
  </si>
  <si>
    <t>Dolores County</t>
  </si>
  <si>
    <t>Summit County</t>
  </si>
  <si>
    <t>Las Animas County</t>
  </si>
  <si>
    <t>Akeem</t>
  </si>
  <si>
    <t>Hutchinson</t>
  </si>
  <si>
    <t>Douglas County</t>
  </si>
  <si>
    <t>Teller County</t>
  </si>
  <si>
    <t>Lincoln County</t>
  </si>
  <si>
    <t>Kelsy</t>
  </si>
  <si>
    <t>Lovato</t>
  </si>
  <si>
    <t>Eagle County</t>
  </si>
  <si>
    <t>Washington County</t>
  </si>
  <si>
    <t>Logan County</t>
  </si>
  <si>
    <t>Justin</t>
  </si>
  <si>
    <t>Martin</t>
  </si>
  <si>
    <t>El Paso County</t>
  </si>
  <si>
    <t>Weld County</t>
  </si>
  <si>
    <t>Mesa County</t>
  </si>
  <si>
    <t>Sara</t>
  </si>
  <si>
    <t>Martinez</t>
  </si>
  <si>
    <t>Elbert County</t>
  </si>
  <si>
    <t>Yuma County</t>
  </si>
  <si>
    <t>Mineral County</t>
  </si>
  <si>
    <t>Austin</t>
  </si>
  <si>
    <t>Mascorro</t>
  </si>
  <si>
    <t>Fremont County</t>
  </si>
  <si>
    <t>Adams County</t>
  </si>
  <si>
    <t>Moffat County</t>
  </si>
  <si>
    <t>Kharim</t>
  </si>
  <si>
    <t>Mubili</t>
  </si>
  <si>
    <t>Garfield County</t>
  </si>
  <si>
    <t>Alamosa County</t>
  </si>
  <si>
    <t>Montezuma County</t>
  </si>
  <si>
    <t>Natasha</t>
  </si>
  <si>
    <t>Navarro</t>
  </si>
  <si>
    <t>Gilpin County</t>
  </si>
  <si>
    <t>Arapahoe County</t>
  </si>
  <si>
    <t>Montrose County</t>
  </si>
  <si>
    <t>Brody</t>
  </si>
  <si>
    <t>Ownbey</t>
  </si>
  <si>
    <t>Grand County</t>
  </si>
  <si>
    <t>Archuleta County</t>
  </si>
  <si>
    <t>Morgan County</t>
  </si>
  <si>
    <t>Stevan</t>
  </si>
  <si>
    <t>Radakovic</t>
  </si>
  <si>
    <t>Gunnison County</t>
  </si>
  <si>
    <t>Baca County</t>
  </si>
  <si>
    <t>Otero County</t>
  </si>
  <si>
    <t>Stephen</t>
  </si>
  <si>
    <t>Reeser</t>
  </si>
  <si>
    <t>Hinsdale County</t>
  </si>
  <si>
    <t>Bent County</t>
  </si>
  <si>
    <t>Ouray County</t>
  </si>
  <si>
    <t>Dixon</t>
  </si>
  <si>
    <t>Richins</t>
  </si>
  <si>
    <t>Huerfano County</t>
  </si>
  <si>
    <t>Boulder County</t>
  </si>
  <si>
    <t>Park County</t>
  </si>
  <si>
    <t>Cory</t>
  </si>
  <si>
    <t>Robinette</t>
  </si>
  <si>
    <t>Jackson County</t>
  </si>
  <si>
    <t>City and County of Broomfield</t>
  </si>
  <si>
    <t>Phillips County</t>
  </si>
  <si>
    <t>Isaac</t>
  </si>
  <si>
    <t>Ruybal</t>
  </si>
  <si>
    <t>Jefferson County</t>
  </si>
  <si>
    <t>Chaffee County</t>
  </si>
  <si>
    <t>Pitkin County</t>
  </si>
  <si>
    <t>Larry</t>
  </si>
  <si>
    <t>Schmueser</t>
  </si>
  <si>
    <t>Kiowa County</t>
  </si>
  <si>
    <t>Cheyenne County</t>
  </si>
  <si>
    <t>Prowers County</t>
  </si>
  <si>
    <t>Stephanie</t>
  </si>
  <si>
    <t>Smith</t>
  </si>
  <si>
    <t>Kit Carson County</t>
  </si>
  <si>
    <t>Clear Creek County</t>
  </si>
  <si>
    <t>Rio Blanco County</t>
  </si>
  <si>
    <t>Jonothan</t>
  </si>
  <si>
    <t>Stephenson</t>
  </si>
  <si>
    <t>La Plata County</t>
  </si>
  <si>
    <t>Conejos County</t>
  </si>
  <si>
    <t>Rio Grande County</t>
  </si>
  <si>
    <t>Amy</t>
  </si>
  <si>
    <t>Sumontha</t>
  </si>
  <si>
    <t>Lake County</t>
  </si>
  <si>
    <t>Costilla County</t>
  </si>
  <si>
    <t>Routt County</t>
  </si>
  <si>
    <t>Amanda</t>
  </si>
  <si>
    <t>Tappe</t>
  </si>
  <si>
    <t>Larimer County</t>
  </si>
  <si>
    <t>Crowley County</t>
  </si>
  <si>
    <t>Saguache County</t>
  </si>
  <si>
    <t>Blake</t>
  </si>
  <si>
    <t>thomas</t>
  </si>
  <si>
    <t>Las Animas County</t>
  </si>
  <si>
    <t>Custer County</t>
  </si>
  <si>
    <t>San Juan County</t>
  </si>
  <si>
    <t>Alexandria</t>
  </si>
  <si>
    <t>Thompson</t>
  </si>
  <si>
    <t>Lincoln County</t>
  </si>
  <si>
    <t>Delta County</t>
  </si>
  <si>
    <t>San Miguel County</t>
  </si>
  <si>
    <t>Neil</t>
  </si>
  <si>
    <t>Tillman</t>
  </si>
  <si>
    <t>Logan County</t>
  </si>
  <si>
    <t>City and County of Denver</t>
  </si>
  <si>
    <t>Sedgwick County</t>
  </si>
  <si>
    <t>Leilani</t>
  </si>
  <si>
    <t>Valle</t>
  </si>
  <si>
    <t>Mesa County</t>
  </si>
  <si>
    <t>Dolores County</t>
  </si>
  <si>
    <t>Summit County</t>
  </si>
  <si>
    <t>Taylor</t>
  </si>
  <si>
    <t>Voss</t>
  </si>
  <si>
    <t>Mineral County</t>
  </si>
  <si>
    <t>Douglas County</t>
  </si>
  <si>
    <t>Teller County</t>
  </si>
  <si>
    <t>STUDENT NAME</t>
  </si>
  <si>
    <t>LAST NAME</t>
  </si>
  <si>
    <t>County 1</t>
  </si>
  <si>
    <t>County 2</t>
  </si>
  <si>
    <t>County 3</t>
  </si>
  <si>
    <t>Matthew</t>
  </si>
  <si>
    <t>Addington</t>
  </si>
  <si>
    <t>Washington County</t>
  </si>
  <si>
    <t>Gilpin County</t>
  </si>
  <si>
    <t>Rio Blanco County</t>
  </si>
  <si>
    <t>Matthew</t>
  </si>
  <si>
    <t>Barrera</t>
  </si>
  <si>
    <t>Weld County</t>
  </si>
  <si>
    <t>Grand County</t>
  </si>
  <si>
    <t>Rio Grande County</t>
  </si>
  <si>
    <t>Parker</t>
  </si>
  <si>
    <t>Bickel</t>
  </si>
  <si>
    <t>Yuma County</t>
  </si>
  <si>
    <t>Gunnison County</t>
  </si>
  <si>
    <t>Routt County</t>
  </si>
  <si>
    <t>Jordan</t>
  </si>
  <si>
    <t>Borrego</t>
  </si>
  <si>
    <t>Adams County</t>
  </si>
  <si>
    <t>Hinsdale County</t>
  </si>
  <si>
    <t>Saguache County</t>
  </si>
  <si>
    <t>Charles</t>
  </si>
  <si>
    <t>Christensen</t>
  </si>
  <si>
    <t>Alamosa County</t>
  </si>
  <si>
    <t>Huerfano County</t>
  </si>
  <si>
    <t>San Juan County</t>
  </si>
  <si>
    <t>Linda</t>
  </si>
  <si>
    <t>Cox</t>
  </si>
  <si>
    <t>Arapahoe County</t>
  </si>
  <si>
    <t>Jackson County</t>
  </si>
  <si>
    <t>San Miguel County</t>
  </si>
  <si>
    <t>Brenton</t>
  </si>
  <si>
    <t>Downey</t>
  </si>
  <si>
    <t>Archuleta County</t>
  </si>
  <si>
    <t>Jefferson County</t>
  </si>
  <si>
    <t>Sedgwick County</t>
  </si>
  <si>
    <t>Simon</t>
  </si>
  <si>
    <t>Escobado</t>
  </si>
  <si>
    <t>Baca County</t>
  </si>
  <si>
    <t>Kiowa County</t>
  </si>
  <si>
    <t>Summit County</t>
  </si>
  <si>
    <t>Sam</t>
  </si>
  <si>
    <t>Haseltine</t>
  </si>
  <si>
    <t>Bent County</t>
  </si>
  <si>
    <t>Kit Carson County</t>
  </si>
  <si>
    <t>Teller County</t>
  </si>
  <si>
    <t>Morgan</t>
  </si>
  <si>
    <t>Hassan</t>
  </si>
  <si>
    <t>Boulder County</t>
  </si>
  <si>
    <t>La Plata County</t>
  </si>
  <si>
    <t>Washington County</t>
  </si>
  <si>
    <t>Paul</t>
  </si>
  <si>
    <t>Hendricksen</t>
  </si>
  <si>
    <t>City and County of Broomfield</t>
  </si>
  <si>
    <t>Lake County</t>
  </si>
  <si>
    <t>Weld County</t>
  </si>
  <si>
    <t>Jacob</t>
  </si>
  <si>
    <t>hoffman</t>
  </si>
  <si>
    <t>Chaffee County</t>
  </si>
  <si>
    <t>Larimer County</t>
  </si>
  <si>
    <t>Yuma County</t>
  </si>
  <si>
    <t>Christopher</t>
  </si>
  <si>
    <t>Irwin</t>
  </si>
  <si>
    <t>Cheyenne County</t>
  </si>
  <si>
    <t>Las Animas County</t>
  </si>
  <si>
    <t>Adams County</t>
  </si>
  <si>
    <t>Chase</t>
  </si>
  <si>
    <t>Krinard</t>
  </si>
  <si>
    <t>Clear Creek County</t>
  </si>
  <si>
    <t>Lincoln County</t>
  </si>
  <si>
    <t>Alamosa County</t>
  </si>
  <si>
    <t>Kari</t>
  </si>
  <si>
    <t>Martin</t>
  </si>
  <si>
    <t>Conejos County</t>
  </si>
  <si>
    <t>Logan County</t>
  </si>
  <si>
    <t>Arapahoe County</t>
  </si>
  <si>
    <t>Phillip</t>
  </si>
  <si>
    <t>Martinez</t>
  </si>
  <si>
    <t>Costilla County</t>
  </si>
  <si>
    <t>Mesa County</t>
  </si>
  <si>
    <t>Archuleta County</t>
  </si>
  <si>
    <t>Cody</t>
  </si>
  <si>
    <t>Martinez</t>
  </si>
  <si>
    <t>Crowley County</t>
  </si>
  <si>
    <t>Mineral County</t>
  </si>
  <si>
    <t>Baca County</t>
  </si>
  <si>
    <t>Garrett</t>
  </si>
  <si>
    <t>Pape</t>
  </si>
  <si>
    <t>Custer County</t>
  </si>
  <si>
    <t>Moffat County</t>
  </si>
  <si>
    <t>Bent County</t>
  </si>
  <si>
    <t>Joseph</t>
  </si>
  <si>
    <t>Patti</t>
  </si>
  <si>
    <t>Delta County</t>
  </si>
  <si>
    <t>Montezuma County</t>
  </si>
  <si>
    <t>Boulder County</t>
  </si>
  <si>
    <t>Lindsay</t>
  </si>
  <si>
    <t>Pilot</t>
  </si>
  <si>
    <t>City and County of Denver</t>
  </si>
  <si>
    <t>Montrose County</t>
  </si>
  <si>
    <t>City and County of Broomfield</t>
  </si>
  <si>
    <t>Ashley</t>
  </si>
  <si>
    <t>Piper</t>
  </si>
  <si>
    <t>Dolores County</t>
  </si>
  <si>
    <t>Morgan County</t>
  </si>
  <si>
    <t>Chaffee County</t>
  </si>
  <si>
    <t>Paige</t>
  </si>
  <si>
    <t>Proffitt</t>
  </si>
  <si>
    <t>Douglas County</t>
  </si>
  <si>
    <t>Otero County</t>
  </si>
  <si>
    <t>Cheyenne County</t>
  </si>
  <si>
    <t>Jacob</t>
  </si>
  <si>
    <t>Pulsifer</t>
  </si>
  <si>
    <t>Eagle County</t>
  </si>
  <si>
    <t>Ouray County</t>
  </si>
  <si>
    <t>Clear Creek County</t>
  </si>
  <si>
    <t>Victoria</t>
  </si>
  <si>
    <t>Rushing</t>
  </si>
  <si>
    <t>El Paso County</t>
  </si>
  <si>
    <t>Park County</t>
  </si>
  <si>
    <t>Conejos County</t>
  </si>
  <si>
    <t>Courtney</t>
  </si>
  <si>
    <t>Tafoya</t>
  </si>
  <si>
    <t>Elbert County</t>
  </si>
  <si>
    <t>Phillips County</t>
  </si>
  <si>
    <t>Costilla County</t>
  </si>
  <si>
    <t>David</t>
  </si>
  <si>
    <t>Wallerstein</t>
  </si>
  <si>
    <t>Fremont County</t>
  </si>
  <si>
    <t>Pitkin County</t>
  </si>
  <si>
    <t>Crowley County</t>
  </si>
  <si>
    <t>Hannah</t>
  </si>
  <si>
    <t>Wojteczko</t>
  </si>
  <si>
    <t>Garfield County</t>
  </si>
  <si>
    <t>Prowers County</t>
  </si>
  <si>
    <t>Custer County</t>
  </si>
  <si>
    <t>County</t>
  </si>
  <si>
    <t>INCITS</t>
  </si>
  <si>
    <t>Date Established</t>
  </si>
  <si>
    <t>County Seat</t>
  </si>
  <si>
    <t>Pop Rank</t>
  </si>
  <si>
    <t>2013 Pop</t>
  </si>
  <si>
    <t>2010 Census</t>
  </si>
  <si>
    <t>Pop Change</t>
  </si>
  <si>
    <t>Pop Density</t>
  </si>
  <si>
    <t>Land Area</t>
  </si>
  <si>
    <t>Water Area</t>
  </si>
  <si>
    <t>Total Area</t>
  </si>
  <si>
    <t>Max Elev</t>
  </si>
  <si>
    <t>Min Elev</t>
  </si>
  <si>
    <t>Latitude</t>
  </si>
  <si>
    <t>Longitude</t>
  </si>
  <si>
    <t>Adams County</t>
  </si>
  <si>
    <t>11/15/1902</t>
  </si>
  <si>
    <t>Brighton</t>
  </si>
  <si>
    <t>393.6 mi−2 
152.0 km−2</t>
  </si>
  <si>
    <t>1,167.653 mi2 
3,024.208 km2</t>
  </si>
  <si>
    <t>16.243 mi2 
42.070 km2</t>
  </si>
  <si>
    <t>1,183.897 mi2 
3,066.278 km2</t>
  </si>
  <si>
    <t>5,668 ft 
1728 m</t>
  </si>
  <si>
    <t>4,432 ft 
1351 m</t>
  </si>
  <si>
    <t>39.87° N</t>
  </si>
  <si>
    <t>104.33° W</t>
  </si>
  <si>
    <t>Alamosa County</t>
  </si>
  <si>
    <t>3/8/1913</t>
  </si>
  <si>
    <t>Alamosa</t>
  </si>
  <si>
    <t>21.4 mi−2 
8.3 km−2</t>
  </si>
  <si>
    <t>722.643 mi2 
1,871.637 km2</t>
  </si>
  <si>
    <t>0.698 mi2 
1.808 km2</t>
  </si>
  <si>
    <t>723.341 mi2 
1,873.445 km2</t>
  </si>
  <si>
    <t>14,351 ft 
4374 m</t>
  </si>
  <si>
    <t>6,387 ft 
1947 m</t>
  </si>
  <si>
    <t>37.57° N</t>
  </si>
  <si>
    <t>105.79° W</t>
  </si>
  <si>
    <t>Arapahoe County</t>
  </si>
  <si>
    <t>11/1/1861</t>
  </si>
  <si>
    <t>Littleton</t>
  </si>
  <si>
    <t>716.7 mi−2 
276.7 km−2</t>
  </si>
  <si>
    <t>798.100 mi2 
2,067.070 km2</t>
  </si>
  <si>
    <t>7.337 mi2 
19.004 km2</t>
  </si>
  <si>
    <t>805.438 mi2 
2,086.074 km2</t>
  </si>
  <si>
    <t>6,218 ft 
1895 m</t>
  </si>
  <si>
    <t>4,730 ft 
1442 m</t>
  </si>
  <si>
    <t>39.64° N</t>
  </si>
  <si>
    <t>104.33° W</t>
  </si>
  <si>
    <t>Archuleta County</t>
  </si>
  <si>
    <t>4/14/1885</t>
  </si>
  <si>
    <t>Pagosa Springs</t>
  </si>
  <si>
    <t>8.9 mi−2 
3.5 km−2</t>
  </si>
  <si>
    <t>1,350.175 mi2 
3,496.938 km2</t>
  </si>
  <si>
    <t>5.339 mi2 
13.828 km2</t>
  </si>
  <si>
    <t>1,355.514 mi2 
3,510.765 km2</t>
  </si>
  <si>
    <t>13,308 ft 
4056 m</t>
  </si>
  <si>
    <t>6,085 ft 
1855 m</t>
  </si>
  <si>
    <t>37.20° N</t>
  </si>
  <si>
    <t>107.05° W</t>
  </si>
  <si>
    <t>Baca County</t>
  </si>
  <si>
    <t>4/16/1889</t>
  </si>
  <si>
    <t>Springfield</t>
  </si>
  <si>
    <t>−2.80%</t>
  </si>
  <si>
    <t>1.5 mi−2 
0.6 km−2</t>
  </si>
  <si>
    <t>2,554.967 mi2 
6,617.334 km2</t>
  </si>
  <si>
    <t>2.372 mi2 
6.142 km2</t>
  </si>
  <si>
    <t>2,557.338 mi2 
6,623.476 km2</t>
  </si>
  <si>
    <t>5,293 ft 
1613 m</t>
  </si>
  <si>
    <t>3,458 ft 
1054 m</t>
  </si>
  <si>
    <t>37.30° N</t>
  </si>
  <si>
    <t>102.54° W</t>
  </si>
  <si>
    <t>Bent County</t>
  </si>
  <si>
    <t>2/11/1870</t>
  </si>
  <si>
    <t>Las Animas</t>
  </si>
  <si>
    <t>−12.48%</t>
  </si>
  <si>
    <t>4.3 mi−2 
1.7 km−2</t>
  </si>
  <si>
    <t>1,512.861 mi2 
3,918.292 km2</t>
  </si>
  <si>
    <t>28.222 mi2 
73.094 km2</t>
  </si>
  <si>
    <t>1,541.083 mi2 
3,991.386 km2</t>
  </si>
  <si>
    <t>4,857 ft 
1481 m</t>
  </si>
  <si>
    <t>3,671 ft 
1119 m</t>
  </si>
  <si>
    <t>37.93° N</t>
  </si>
  <si>
    <t>103.08° W</t>
  </si>
  <si>
    <t>Boulder County</t>
  </si>
  <si>
    <t>11/1/1861</t>
  </si>
  <si>
    <t>Boulder</t>
  </si>
  <si>
    <t>405.6 mi−2 
156.6 km−2</t>
  </si>
  <si>
    <t>726.289 mi2 
1,881.080 km2</t>
  </si>
  <si>
    <t>14.081 mi2 
36.469 km2</t>
  </si>
  <si>
    <t>740.370 mi2 
1,917.549 km2</t>
  </si>
  <si>
    <t>14,259 ft 
4346 m</t>
  </si>
  <si>
    <t>4,717 ft 
1438 m</t>
  </si>
  <si>
    <t>40.09° N</t>
  </si>
  <si>
    <t>105.40° W</t>
  </si>
  <si>
    <t>Chaffee County</t>
  </si>
  <si>
    <t>2/10/1879</t>
  </si>
  <si>
    <t>Salida</t>
  </si>
  <si>
    <t>17.6 mi−2 
6.8 km−2</t>
  </si>
  <si>
    <t>1,013.403 mi2 
2,624.702 km2</t>
  </si>
  <si>
    <t>1.550 mi2 
4.013 km2</t>
  </si>
  <si>
    <t>1,014.953 mi2 
2,628.716 km2</t>
  </si>
  <si>
    <t>14,427 ft 
4397 m</t>
  </si>
  <si>
    <t>5,298 ft 
1615 m</t>
  </si>
  <si>
    <t>38.74° N</t>
  </si>
  <si>
    <t>106.32° W</t>
  </si>
  <si>
    <t>Cheyenne County</t>
  </si>
  <si>
    <t>3/25/1889</t>
  </si>
  <si>
    <t>Cheyenne Wells</t>
  </si>
  <si>
    <t>1.0 mi−2 
0.4 km−2</t>
  </si>
  <si>
    <t>1,778.276 mi2 
4,605.713 km2</t>
  </si>
  <si>
    <t>3.153 mi2 
8.166 km2</t>
  </si>
  <si>
    <t>1,781.429 mi2 
4,613.879 km2</t>
  </si>
  <si>
    <t>5,257 ft 
1602 m</t>
  </si>
  <si>
    <t>3,740 ft 
1140 m</t>
  </si>
  <si>
    <t>38.84° N</t>
  </si>
  <si>
    <t>102.60° W</t>
  </si>
  <si>
    <t>City and County of Broomfield</t>
  </si>
  <si>
    <t>Broomfield</t>
  </si>
  <si>
    <t>1,691.9 mi−2 
653.2 km−2</t>
  </si>
  <si>
    <t>33.034 mi2 
85.558 km2</t>
  </si>
  <si>
    <t>0.566 mi2 
1.466 km2</t>
  </si>
  <si>
    <t>33.600 mi2 
87.024 km2</t>
  </si>
  <si>
    <t>5,848 ft 
1783 m</t>
  </si>
  <si>
    <t>4,691 ft 
1430 m</t>
  </si>
  <si>
    <t>39.95° N</t>
  </si>
  <si>
    <t>105.05° W</t>
  </si>
  <si>
    <t>City and County of Denver</t>
  </si>
  <si>
    <t>11/15/1902</t>
  </si>
  <si>
    <t>Denver</t>
  </si>
  <si>
    <t>3,922.6 mi−2 
1,514.5 km−2</t>
  </si>
  <si>
    <t>153.000 mi2 
396.269 km2</t>
  </si>
  <si>
    <t>1.631 mi2 
4.225 km2</t>
  </si>
  <si>
    <t>154.632 mi2 
400.494 km2</t>
  </si>
  <si>
    <t>5,688 ft 
1734 m</t>
  </si>
  <si>
    <t>4,803 ft 
1464 m</t>
  </si>
  <si>
    <t>39.76° N</t>
  </si>
  <si>
    <t>104.88° W</t>
  </si>
  <si>
    <t>Clear Creek County</t>
  </si>
  <si>
    <t>11/1/1861</t>
  </si>
  <si>
    <t>Georgetown</t>
  </si>
  <si>
    <t>−0.63%</t>
  </si>
  <si>
    <t>23.0 mi−2 
8.9 km−2</t>
  </si>
  <si>
    <t>395.227 mi2 
1,023.633 km2</t>
  </si>
  <si>
    <t>1.266 mi2 
3.280 km2</t>
  </si>
  <si>
    <t>396.493 mi2 
1,026.913 km2</t>
  </si>
  <si>
    <t>14,278 ft 
4352 m</t>
  </si>
  <si>
    <t>5,075 ft 
1547 m</t>
  </si>
  <si>
    <t>39.69° N</t>
  </si>
  <si>
    <t>105.67° W</t>
  </si>
  <si>
    <t>Conejos County</t>
  </si>
  <si>
    <t>11/7/1861</t>
  </si>
  <si>
    <t>Conejos</t>
  </si>
  <si>
    <t>6.4 mi−2 
2.5 km−2</t>
  </si>
  <si>
    <t>1,287.391 mi2 
3,334.326 km2</t>
  </si>
  <si>
    <t>3.566 mi2 
9.235 km2</t>
  </si>
  <si>
    <t>1,290.956 mi2 
3,343.561 km2</t>
  </si>
  <si>
    <t>13,179 ft 
4017 m</t>
  </si>
  <si>
    <t>7,404 ft 
2257 m</t>
  </si>
  <si>
    <t>37.21° N</t>
  </si>
  <si>
    <t>106.18° W</t>
  </si>
  <si>
    <t>Costilla County</t>
  </si>
  <si>
    <t>11/1/1861</t>
  </si>
  <si>
    <t>San Luis</t>
  </si>
  <si>
    <t>−0.17%</t>
  </si>
  <si>
    <t>2.9 mi−2 
1.1 km−2</t>
  </si>
  <si>
    <t>1,226.952 mi2 
3,177.790 km2</t>
  </si>
  <si>
    <t>3.409 mi2 
8.829 km2</t>
  </si>
  <si>
    <t>1,230.360 mi2 
3,186.619 km2</t>
  </si>
  <si>
    <t>14,351 ft 
4374 m</t>
  </si>
  <si>
    <t>7,375 ft 
2248 m</t>
  </si>
  <si>
    <t>37.28° N</t>
  </si>
  <si>
    <t>105.43° W</t>
  </si>
  <si>
    <t>Crowley County</t>
  </si>
  <si>
    <t>5/29/1911</t>
  </si>
  <si>
    <t>Ordway</t>
  </si>
  <si>
    <t>−8.60%</t>
  </si>
  <si>
    <t>7.4 mi−2 
2.9 km−2</t>
  </si>
  <si>
    <t>787.421 mi2 
2,039.411 km2</t>
  </si>
  <si>
    <t>12.908 mi2 
33.430 km2</t>
  </si>
  <si>
    <t>800.329 mi2 
2,072.842 km2</t>
  </si>
  <si>
    <t>5,228 ft 
1593 m</t>
  </si>
  <si>
    <t>3,966 ft 
1209 m</t>
  </si>
  <si>
    <t>38.32° N</t>
  </si>
  <si>
    <t>103.79° W</t>
  </si>
  <si>
    <t>Custer County</t>
  </si>
  <si>
    <t>3/9/1877</t>
  </si>
  <si>
    <t>Westcliffe</t>
  </si>
  <si>
    <t>5.8 mi−2 
2.2 km−2</t>
  </si>
  <si>
    <t>738.625 mi2 
1,913.031 km2</t>
  </si>
  <si>
    <t>1.299 mi2 
3.365 km2</t>
  </si>
  <si>
    <t>739.925 mi2 
1,916.396 km2</t>
  </si>
  <si>
    <t>14,246 ft 
4342 m</t>
  </si>
  <si>
    <t>4,547 ft 
1386 m</t>
  </si>
  <si>
    <t>38.10° N</t>
  </si>
  <si>
    <t>105.37° W</t>
  </si>
  <si>
    <t>Delta County</t>
  </si>
  <si>
    <t>2/11/1883</t>
  </si>
  <si>
    <t>Delta</t>
  </si>
  <si>
    <t>−1.52%</t>
  </si>
  <si>
    <t>27.1 mi−2 
10.5 km−2</t>
  </si>
  <si>
    <t>1,142.050 mi2 
2,957.897 km2</t>
  </si>
  <si>
    <t>6.549 mi2 
16.961 km2</t>
  </si>
  <si>
    <t>1,148.599 mi2 
2,974.858 km2</t>
  </si>
  <si>
    <t>11,396 ft 
3474 m</t>
  </si>
  <si>
    <t>4,763 ft 
1452 m</t>
  </si>
  <si>
    <t>38.86° N</t>
  </si>
  <si>
    <t>107.86° W</t>
  </si>
  <si>
    <t>Dolores County</t>
  </si>
  <si>
    <t>3/4/1881</t>
  </si>
  <si>
    <t>Dove Creek</t>
  </si>
  <si>
    <t>−1.70%</t>
  </si>
  <si>
    <t>1.9 mi−2 
0.7 km−2</t>
  </si>
  <si>
    <t>1,067.051 mi2 
2,763.650 km2</t>
  </si>
  <si>
    <t>1.049 mi2 
2.716 km2</t>
  </si>
  <si>
    <t>1,068.100 mi2 
2,766.366 km2</t>
  </si>
  <si>
    <t>14,252 ft 
4344 m</t>
  </si>
  <si>
    <t>4,911 ft 
1497 m</t>
  </si>
  <si>
    <t>37.75° N</t>
  </si>
  <si>
    <t>108.53° W</t>
  </si>
  <si>
    <t>Douglas County</t>
  </si>
  <si>
    <t>11/1/1861</t>
  </si>
  <si>
    <t>Castle Rock</t>
  </si>
  <si>
    <t>339.7 mi−2 
131.2 km−2</t>
  </si>
  <si>
    <t>840.248 mi2 
2,176.232 km2</t>
  </si>
  <si>
    <t>2.621 mi2 
6.789 km2</t>
  </si>
  <si>
    <t>842.869 mi2 
2,183.022 km2</t>
  </si>
  <si>
    <t>9,836 ft 
2998 m</t>
  </si>
  <si>
    <t>5,242 ft 
1598 m</t>
  </si>
  <si>
    <t>39.33° N</t>
  </si>
  <si>
    <t>104.93° W</t>
  </si>
  <si>
    <t>Eagle County</t>
  </si>
  <si>
    <t>2/11/1883</t>
  </si>
  <si>
    <t>Eagle</t>
  </si>
  <si>
    <t>31.0 mi−2 
12.0 km−2</t>
  </si>
  <si>
    <t>1,684.530 mi2 
4,362.912 km2</t>
  </si>
  <si>
    <t>7.261 mi2 
18.806 km2</t>
  </si>
  <si>
    <t>1,691.791 mi2 
4,381.718 km2</t>
  </si>
  <si>
    <t>14,011 ft 
4271 m</t>
  </si>
  <si>
    <t>6,220 ft 
1896 m</t>
  </si>
  <si>
    <t>39.63° N</t>
  </si>
  <si>
    <t>106.69° W</t>
  </si>
  <si>
    <t>El Paso County</t>
  </si>
  <si>
    <t>11/1/1861</t>
  </si>
  <si>
    <t>Colorado Springs</t>
  </si>
  <si>
    <t>292.6 mi−2 
113.0 km−2</t>
  </si>
  <si>
    <t>2,126.801 mi2 
5,508.390 km2</t>
  </si>
  <si>
    <t>2.746 mi2 
7.112 km2</t>
  </si>
  <si>
    <t>2,129.547 mi2 
5,515.501 km2</t>
  </si>
  <si>
    <t>14,115 ft 
4302 m</t>
  </si>
  <si>
    <t>5,055 ft 
1541 m</t>
  </si>
  <si>
    <t>38.83° N</t>
  </si>
  <si>
    <t>104.53° W</t>
  </si>
  <si>
    <t>Elbert County</t>
  </si>
  <si>
    <t>2/2/1874</t>
  </si>
  <si>
    <t>Kiowa</t>
  </si>
  <si>
    <t>12.5 mi−2 
4.8 km−2</t>
  </si>
  <si>
    <t>1,850.847 mi2 
4,793.671 km2</t>
  </si>
  <si>
    <t>0.171 mi2 
0.442 km2</t>
  </si>
  <si>
    <t>1,851.018 mi2 
4,794.113 km2</t>
  </si>
  <si>
    <t>7,374 ft 
2248 m</t>
  </si>
  <si>
    <t>4,580 ft 
1396 m</t>
  </si>
  <si>
    <t>39.31° N</t>
  </si>
  <si>
    <t>104.12° W</t>
  </si>
  <si>
    <t>Fremont County</t>
  </si>
  <si>
    <t>11/1/1861</t>
  </si>
  <si>
    <t>Cañon City</t>
  </si>
  <si>
    <t>−0.80%</t>
  </si>
  <si>
    <t>30.5 mi−2 
11.8 km−2</t>
  </si>
  <si>
    <t>1,533.068 mi2 
3,970.627 km2</t>
  </si>
  <si>
    <t>0.863 mi2 
2.235 km2</t>
  </si>
  <si>
    <t>1,533.931 mi2 
3,972.863 km2</t>
  </si>
  <si>
    <t>13,110 ft 
3996 m</t>
  </si>
  <si>
    <t>4,573 ft 
1394 m</t>
  </si>
  <si>
    <t>38.46° N</t>
  </si>
  <si>
    <t>105.42° W</t>
  </si>
  <si>
    <t>Garfield County</t>
  </si>
  <si>
    <t>2/10/1883</t>
  </si>
  <si>
    <t>Glenwood Springs</t>
  </si>
  <si>
    <t>19.1 mi−2 
7.4 km−2</t>
  </si>
  <si>
    <t>2,947.563 mi2 
7,634.154 km2</t>
  </si>
  <si>
    <t>8.274 mi2 
21.431 km2</t>
  </si>
  <si>
    <t>2,955.838 mi2 
7,655.584 km2</t>
  </si>
  <si>
    <t>12,361 ft 
3768 m</t>
  </si>
  <si>
    <t>4,471 ft 
1363 m</t>
  </si>
  <si>
    <t>39.60° N</t>
  </si>
  <si>
    <t>107.91° W</t>
  </si>
  <si>
    <t>Gilpin County</t>
  </si>
  <si>
    <t>11/1/1861</t>
  </si>
  <si>
    <t>Central City</t>
  </si>
  <si>
    <t>36.3 mi−2 
14.0 km−2</t>
  </si>
  <si>
    <t>149.896 mi2 
388.229 km2</t>
  </si>
  <si>
    <t>0.364 mi2 
0.942 km2</t>
  </si>
  <si>
    <t>150.260 mi2 
389.171 km2</t>
  </si>
  <si>
    <t>13,300 ft 
4054 m</t>
  </si>
  <si>
    <t>4,983 ft 
1519 m</t>
  </si>
  <si>
    <t>39.86° N</t>
  </si>
  <si>
    <t>105.53° W</t>
  </si>
  <si>
    <t>Grand County</t>
  </si>
  <si>
    <t>2/2/1874</t>
  </si>
  <si>
    <t>Hot Sulphur Springs</t>
  </si>
  <si>
    <t>−3.73%</t>
  </si>
  <si>
    <t>8.0 mi−2 
3.1 km−2</t>
  </si>
  <si>
    <t>1,846.330 mi2 
4,781.972 km2</t>
  </si>
  <si>
    <t>23.263 mi2 
60.250 km2</t>
  </si>
  <si>
    <t>1,869.592 mi2 
4,842.222 km2</t>
  </si>
  <si>
    <t>13,559 ft 
4133 m</t>
  </si>
  <si>
    <t>6,040 ft 
1841 m</t>
  </si>
  <si>
    <t>40.12° N</t>
  </si>
  <si>
    <t>106.10° W</t>
  </si>
  <si>
    <t>Gunnison County</t>
  </si>
  <si>
    <t>3/9/1877</t>
  </si>
  <si>
    <t>Gunnison</t>
  </si>
  <si>
    <t>4.7 mi−2 
1.8 km−2</t>
  </si>
  <si>
    <t>3,239.099 mi2 
8,389.229 km2</t>
  </si>
  <si>
    <t>20.530 mi2 
53.172 km2</t>
  </si>
  <si>
    <t>3,259.629 mi2 
8,442.401 km2</t>
  </si>
  <si>
    <t>14,279 ft 
4352 m</t>
  </si>
  <si>
    <t>7,178 ft 
2188 m</t>
  </si>
  <si>
    <t>38.67° N</t>
  </si>
  <si>
    <t>107.08° W</t>
  </si>
  <si>
    <t>Hinsdale County</t>
  </si>
  <si>
    <t>2/10/1874</t>
  </si>
  <si>
    <t>Lake City</t>
  </si>
  <si>
    <t>−3.56%</t>
  </si>
  <si>
    <t>0.8 mi−2 
0.3 km−2</t>
  </si>
  <si>
    <t>1,117.251 mi2 
2,893.668 km2</t>
  </si>
  <si>
    <t>5.917 mi2 
15.325 km2</t>
  </si>
  <si>
    <t>1,123.168 mi2 
2,908.992 km2</t>
  </si>
  <si>
    <t>14,321 ft 
4365 m</t>
  </si>
  <si>
    <t>7,299 ft 
2225 m</t>
  </si>
  <si>
    <t>37.81° N</t>
  </si>
  <si>
    <t>107.38° W</t>
  </si>
  <si>
    <t>Huerfano County</t>
  </si>
  <si>
    <t>11/1/1861</t>
  </si>
  <si>
    <t>Walsenburg</t>
  </si>
  <si>
    <t>−2.86%</t>
  </si>
  <si>
    <t>4.2 mi−2 
1.6 km−2</t>
  </si>
  <si>
    <t>1,591.001 mi2 
4,120.673 km2</t>
  </si>
  <si>
    <t>2.236 mi2 
5.792 km2</t>
  </si>
  <si>
    <t>1,593.237 mi2 
4,126.465 km2</t>
  </si>
  <si>
    <t>14,326 ft 
4366 m</t>
  </si>
  <si>
    <t>4,445 ft 
1355 m</t>
  </si>
  <si>
    <t>37.69° N</t>
  </si>
  <si>
    <t>104.96° W</t>
  </si>
  <si>
    <t>Jackson County</t>
  </si>
  <si>
    <t>5/5/1909</t>
  </si>
  <si>
    <t>Walden</t>
  </si>
  <si>
    <t>−2.08%</t>
  </si>
  <si>
    <t>0.9 mi−2 
0.3 km−2</t>
  </si>
  <si>
    <t>1,613.723 mi2 
4,179.523 km2</t>
  </si>
  <si>
    <t>7.239 mi2 
18.750 km2</t>
  </si>
  <si>
    <t>1,620.962 mi2 
4,198.273 km2</t>
  </si>
  <si>
    <t>12,954 ft 
3948 m</t>
  </si>
  <si>
    <t>4,865 ft 
1483 m</t>
  </si>
  <si>
    <t>40.66° N</t>
  </si>
  <si>
    <t>106.33° W</t>
  </si>
  <si>
    <t>Jefferson County</t>
  </si>
  <si>
    <t>11/1/1861</t>
  </si>
  <si>
    <t>Golden</t>
  </si>
  <si>
    <t>699.5 mi−2 
270.1 km−2</t>
  </si>
  <si>
    <t>764.208 mi2 
1,979.290 km2</t>
  </si>
  <si>
    <t>9.825 mi2 
25.446 km2</t>
  </si>
  <si>
    <t>774.033 mi2 
2,004.736 km2</t>
  </si>
  <si>
    <t>11,589 ft 
3532 m</t>
  </si>
  <si>
    <t>4,986 ft 
1520 m</t>
  </si>
  <si>
    <t>39.59° N</t>
  </si>
  <si>
    <t>105.25° W</t>
  </si>
  <si>
    <t>Kiowa County</t>
  </si>
  <si>
    <t>4/11/1889</t>
  </si>
  <si>
    <t>Eads</t>
  </si>
  <si>
    <t>0.8 mi−2 
0.3 km−2</t>
  </si>
  <si>
    <t>1,767.767 mi2 
4,578.496 km2</t>
  </si>
  <si>
    <t>18.160 mi2 
47.033 km2</t>
  </si>
  <si>
    <t>1,785.927 mi2 
4,625.529 km2</t>
  </si>
  <si>
    <t>4,697 ft 
1432 m</t>
  </si>
  <si>
    <t>3,687 ft 
1124 m</t>
  </si>
  <si>
    <t>38.39° N</t>
  </si>
  <si>
    <t>102.76° W</t>
  </si>
  <si>
    <t>Kit Carson County</t>
  </si>
  <si>
    <t>4/11/1889</t>
  </si>
  <si>
    <t>Burlington</t>
  </si>
  <si>
    <t>−2.82%</t>
  </si>
  <si>
    <t>3.8 mi−2 
1.5 km−2</t>
  </si>
  <si>
    <t>2,160.822 mi2 
5,596.502 km2</t>
  </si>
  <si>
    <t>0.869 mi2 
2.252 km2</t>
  </si>
  <si>
    <t>2,161.691 mi2 
5,598.754 km2</t>
  </si>
  <si>
    <t>5,297 ft 
1615 m</t>
  </si>
  <si>
    <t>3,523 ft 
1074 m</t>
  </si>
  <si>
    <t>39.31° N</t>
  </si>
  <si>
    <t>102.60° W</t>
  </si>
  <si>
    <t>La Plata County</t>
  </si>
  <si>
    <t>2/10/1874</t>
  </si>
  <si>
    <t>Durango</t>
  </si>
  <si>
    <t>30.3 mi−2 
11.7 km−2</t>
  </si>
  <si>
    <t>1,692.078 mi2 
4,382.463 km2</t>
  </si>
  <si>
    <t>7.629 mi2 
19.760 km2</t>
  </si>
  <si>
    <t>1,699.708 mi2 
4,402.223 km2</t>
  </si>
  <si>
    <t>14,093 ft 
4296 m</t>
  </si>
  <si>
    <t>4,268 ft 
1301 m</t>
  </si>
  <si>
    <t>37.29° N</t>
  </si>
  <si>
    <t>107.84° W</t>
  </si>
  <si>
    <t>Lake County</t>
  </si>
  <si>
    <t>11/1/1861</t>
  </si>
  <si>
    <t>Leadville</t>
  </si>
  <si>
    <t>−0.05%</t>
  </si>
  <si>
    <t>19.4 mi−2 
7.5 km−2</t>
  </si>
  <si>
    <t>376.911 mi2 
976.194 km2</t>
  </si>
  <si>
    <t>6.998 mi2 
18.124 km2</t>
  </si>
  <si>
    <t>383.909 mi2 
994.319 km2</t>
  </si>
  <si>
    <t>14,440 ft 
4401 m</t>
  </si>
  <si>
    <t>8,720 ft 
2658 m</t>
  </si>
  <si>
    <t>39.20° N</t>
  </si>
  <si>
    <t>106.35° W</t>
  </si>
  <si>
    <t>Larimer County</t>
  </si>
  <si>
    <t>11/1/1861</t>
  </si>
  <si>
    <t>Fort Collins</t>
  </si>
  <si>
    <t>115.4 mi−2 
44.6 km−2</t>
  </si>
  <si>
    <t>2,596.002 mi2 
6,723.613 km2</t>
  </si>
  <si>
    <t>37.952 mi2 
98.295 km2</t>
  </si>
  <si>
    <t>2,633.954 mi2 
6,821.909 km2</t>
  </si>
  <si>
    <t>13,573 ft 
4137 m</t>
  </si>
  <si>
    <t>4,557 ft 
1389 m</t>
  </si>
  <si>
    <t>40.66° N</t>
  </si>
  <si>
    <t>105.48° W</t>
  </si>
  <si>
    <t>Las Animas County</t>
  </si>
  <si>
    <t>2/9/1866</t>
  </si>
  <si>
    <t>Trinidad</t>
  </si>
  <si>
    <t>−6.84%</t>
  </si>
  <si>
    <t>3.2 mi−2 
1.3 km−2</t>
  </si>
  <si>
    <t>4,772.671 mi2 
12,361.162 km2</t>
  </si>
  <si>
    <t>2.676 mi2 
6.930 km2</t>
  </si>
  <si>
    <t>4,775.347 mi2 
12,368.092 km2</t>
  </si>
  <si>
    <t>13,631 ft 
4155 m</t>
  </si>
  <si>
    <t>4,317 ft 
1316 m</t>
  </si>
  <si>
    <t>37.32° N</t>
  </si>
  <si>
    <t>104.04° W</t>
  </si>
  <si>
    <t>Lincoln County</t>
  </si>
  <si>
    <t>4/11/1889</t>
  </si>
  <si>
    <t>Hugo</t>
  </si>
  <si>
    <t>−0.68%</t>
  </si>
  <si>
    <t>2.1 mi−2 
0.8 km−2</t>
  </si>
  <si>
    <t>2,577.626 mi2 
6,676.021 km2</t>
  </si>
  <si>
    <t>8.796 mi2 
22.781 km2</t>
  </si>
  <si>
    <t>2,586.422 mi2 
6,698.802 km2</t>
  </si>
  <si>
    <t>5,973 ft 
1821 m</t>
  </si>
  <si>
    <t>3,923 ft 
1196 m</t>
  </si>
  <si>
    <t>38.99° N</t>
  </si>
  <si>
    <t>103.51° W</t>
  </si>
  <si>
    <t>Logan County</t>
  </si>
  <si>
    <t>2/25/1887</t>
  </si>
  <si>
    <t>Sterling</t>
  </si>
  <si>
    <t>−1.14%</t>
  </si>
  <si>
    <t>12.4 mi−2 
4.8 km−2</t>
  </si>
  <si>
    <t>1,838.546 mi2 
4,761.813 km2</t>
  </si>
  <si>
    <t>6.318 mi2 
16.364 km2</t>
  </si>
  <si>
    <t>1,844.864 mi2 
4,778.177 km2</t>
  </si>
  <si>
    <t>4,947 ft 
1508 m</t>
  </si>
  <si>
    <t>3,428 ft 
1045 m</t>
  </si>
  <si>
    <t>40.73° N</t>
  </si>
  <si>
    <t>103.09° W</t>
  </si>
  <si>
    <t>Mesa County</t>
  </si>
  <si>
    <t>2/14/1883</t>
  </si>
  <si>
    <t>Grand Junction</t>
  </si>
  <si>
    <t>44.1 mi−2 
17.0 km−2</t>
  </si>
  <si>
    <t>3,328.974 mi2 
8,622.003 km2</t>
  </si>
  <si>
    <t>12.149 mi2 
31.467 km2</t>
  </si>
  <si>
    <t>3,341.123 mi2 
8,653.470 km2</t>
  </si>
  <si>
    <t>11,236 ft 
3425 m</t>
  </si>
  <si>
    <t>4,337 ft 
1322 m</t>
  </si>
  <si>
    <t>39.02° N</t>
  </si>
  <si>
    <t>108.46° W</t>
  </si>
  <si>
    <t>Mineral County</t>
  </si>
  <si>
    <t>3/27/1893</t>
  </si>
  <si>
    <t>Creede</t>
  </si>
  <si>
    <t>0.8 mi−2 
0.3 km−2</t>
  </si>
  <si>
    <t>875.666 mi2 
2,267.966 km2</t>
  </si>
  <si>
    <t>2.016 mi2 
5.222 km2</t>
  </si>
  <si>
    <t>877.683 mi2 
2,273.188 km2</t>
  </si>
  <si>
    <t>13,902 ft 
4237 m</t>
  </si>
  <si>
    <t>7,549 ft 
2301 m</t>
  </si>
  <si>
    <t>37.65° N</t>
  </si>
  <si>
    <t>106.93° W</t>
  </si>
  <si>
    <t>Moffat County</t>
  </si>
  <si>
    <t>2/27/1911</t>
  </si>
  <si>
    <t>Craig</t>
  </si>
  <si>
    <t>−5.02%</t>
  </si>
  <si>
    <t>2.9 mi−2 
1.1 km−2</t>
  </si>
  <si>
    <t>4,743.290 mi2 
12,285.065 km2</t>
  </si>
  <si>
    <t>7.622 mi2 
19.742 km2</t>
  </si>
  <si>
    <t>4,750.912 mi2 
12,304.807 km2</t>
  </si>
  <si>
    <t>10,840 ft 
3304 m</t>
  </si>
  <si>
    <t>4,993 ft 
1522 m</t>
  </si>
  <si>
    <t>40.57° N</t>
  </si>
  <si>
    <t>108.20° W</t>
  </si>
  <si>
    <t>Montezuma County</t>
  </si>
  <si>
    <t>4/16/1889</t>
  </si>
  <si>
    <t>Cortez</t>
  </si>
  <si>
    <t>12.6 mi−2 
4.9 km−2</t>
  </si>
  <si>
    <t>2,029.527 mi2 
5,256.451 km2</t>
  </si>
  <si>
    <t>10.624 mi2 
27.517 km2</t>
  </si>
  <si>
    <t>2,040.151 mi2 
5,283.968 km2</t>
  </si>
  <si>
    <t>13,237 ft 
4035 m</t>
  </si>
  <si>
    <t>4,639 ft 
1414 m</t>
  </si>
  <si>
    <t>37.34° N</t>
  </si>
  <si>
    <t>108.60° W</t>
  </si>
  <si>
    <t>Montrose County</t>
  </si>
  <si>
    <t>2/11/1883</t>
  </si>
  <si>
    <t>Montrose</t>
  </si>
  <si>
    <t>−1.36%</t>
  </si>
  <si>
    <t>18.4 mi−2 
7.1 km−2</t>
  </si>
  <si>
    <t>2,240.695 mi2 
5,803.373 km2</t>
  </si>
  <si>
    <t>1.901 mi2 
4.923 km2</t>
  </si>
  <si>
    <t>2,242.596 mi2 
5,808.296 km2</t>
  </si>
  <si>
    <t>11,453 ft 
3491 m</t>
  </si>
  <si>
    <t>4,711 ft 
1436 m</t>
  </si>
  <si>
    <t>38.41° N</t>
  </si>
  <si>
    <t>108.26° W</t>
  </si>
  <si>
    <t>Morgan County</t>
  </si>
  <si>
    <t>2/19/1889</t>
  </si>
  <si>
    <t>Fort Morgan</t>
  </si>
  <si>
    <t>22.0 mi−2 
8.5 km−2</t>
  </si>
  <si>
    <t>1,280.433 mi2 
3,316.305 km2</t>
  </si>
  <si>
    <t>13.310 mi2 
34.474 km2</t>
  </si>
  <si>
    <t>1,293.743 mi2 
3,350.779 km2</t>
  </si>
  <si>
    <t>4,937 ft 
1505 m</t>
  </si>
  <si>
    <t>3,989 ft 
1216 m</t>
  </si>
  <si>
    <t>40.26° N</t>
  </si>
  <si>
    <t>103.81° W</t>
  </si>
  <si>
    <t>Otero County</t>
  </si>
  <si>
    <t>3/25/1889</t>
  </si>
  <si>
    <t>La Junta</t>
  </si>
  <si>
    <t>−0.68%</t>
  </si>
  <si>
    <t>14.9 mi−2 
5.8 km−2</t>
  </si>
  <si>
    <t>1,261.961 mi2 
3,268.465 km2</t>
  </si>
  <si>
    <t>7.742 mi2 
20.052 km2</t>
  </si>
  <si>
    <t>1,269.704 mi2 
3,288.518 km2</t>
  </si>
  <si>
    <t>5,273 ft 
1607 m</t>
  </si>
  <si>
    <t>3,809 ft 
1161 m</t>
  </si>
  <si>
    <t>37.88° N</t>
  </si>
  <si>
    <t>103.72° W</t>
  </si>
  <si>
    <t>Ouray County</t>
  </si>
  <si>
    <t>1/18/1877</t>
  </si>
  <si>
    <t>Ouray</t>
  </si>
  <si>
    <t>8.2 mi−2 
3.2 km−2</t>
  </si>
  <si>
    <t>541.593 mi2 
1,402.719 km2</t>
  </si>
  <si>
    <t>0.618 mi2 
1.600 km2</t>
  </si>
  <si>
    <t>542.210 mi2 
1,404.318 km2</t>
  </si>
  <si>
    <t>14,158 ft 
4315 m</t>
  </si>
  <si>
    <t>6,315 ft 
1925 m</t>
  </si>
  <si>
    <t>38.15° N</t>
  </si>
  <si>
    <t>107.77° W</t>
  </si>
  <si>
    <t>Park County</t>
  </si>
  <si>
    <t>11/1/1861</t>
  </si>
  <si>
    <t>Fairplay</t>
  </si>
  <si>
    <t>−0.52%</t>
  </si>
  <si>
    <t>7.4 mi−2 
2.9 km−2</t>
  </si>
  <si>
    <t>2,193.846 mi2 
5,682.034 km2</t>
  </si>
  <si>
    <t>16.807 mi2 
43.531 km2</t>
  </si>
  <si>
    <t>2,210.653 mi2 
5,725.565 km2</t>
  </si>
  <si>
    <t>14,293 ft 
4357 m</t>
  </si>
  <si>
    <t>5,826 ft 
1776 m</t>
  </si>
  <si>
    <t>39.12° N</t>
  </si>
  <si>
    <t>105.72° W</t>
  </si>
  <si>
    <t>Phillips County</t>
  </si>
  <si>
    <t>3/27/1889</t>
  </si>
  <si>
    <t>Holyoke</t>
  </si>
  <si>
    <t>−1.94%</t>
  </si>
  <si>
    <t>6.5 mi−2 
2.5 km−2</t>
  </si>
  <si>
    <t>687.928 mi2 
1,781.725 km2</t>
  </si>
  <si>
    <t>0.117 mi2 
0.302 km2</t>
  </si>
  <si>
    <t>688.044 mi2 
1,782.027 km2</t>
  </si>
  <si>
    <t>4,117 ft 
1255 m</t>
  </si>
  <si>
    <t>3,582 ft 
1092 m</t>
  </si>
  <si>
    <t>40.59° N</t>
  </si>
  <si>
    <t>102.35° W</t>
  </si>
  <si>
    <t>Pitkin County</t>
  </si>
  <si>
    <t>2/23/1881</t>
  </si>
  <si>
    <t>Aspen</t>
  </si>
  <si>
    <t>17.7 mi−2 
6.8 km−2</t>
  </si>
  <si>
    <t>970.697 mi2 
2,514.094 km2</t>
  </si>
  <si>
    <t>2.498 mi2 
6.469 km2</t>
  </si>
  <si>
    <t>973.195 mi2 
2,520.564 km2</t>
  </si>
  <si>
    <t>14,279 ft 
4352 m</t>
  </si>
  <si>
    <t>5,695 ft 
1736 m</t>
  </si>
  <si>
    <t>39.22° N</t>
  </si>
  <si>
    <t>106.92° W</t>
  </si>
  <si>
    <t>Prowers County</t>
  </si>
  <si>
    <t>4/11/1889</t>
  </si>
  <si>
    <t>Lamar</t>
  </si>
  <si>
    <t>−2.07%</t>
  </si>
  <si>
    <t>7.7 mi−2 
3.0 km−2</t>
  </si>
  <si>
    <t>1,638.394 mi2 
4,243.422 km2</t>
  </si>
  <si>
    <t>5.928 mi2 
15.353 km2</t>
  </si>
  <si>
    <t>1,644.322 mi2 
4,258.775 km2</t>
  </si>
  <si>
    <t>4,713 ft 
1437 m</t>
  </si>
  <si>
    <t>3,346 ft 
1020 m</t>
  </si>
  <si>
    <t>37.96° N</t>
  </si>
  <si>
    <t>102.39° W</t>
  </si>
  <si>
    <t>Pueblo County</t>
  </si>
  <si>
    <t>11/1/1861</t>
  </si>
  <si>
    <t>Pueblo</t>
  </si>
  <si>
    <t>66.7 mi−2 
25.7 km−2</t>
  </si>
  <si>
    <t>2,386.104 mi2 
6,179.981 km2</t>
  </si>
  <si>
    <t>11.691 mi2 
30.280 km2</t>
  </si>
  <si>
    <t>2,397.795 mi2 
6,210.261 km2</t>
  </si>
  <si>
    <t>12,352 ft 
3765 m</t>
  </si>
  <si>
    <t>4,291 ft 
1308 m</t>
  </si>
  <si>
    <t>38.17° N</t>
  </si>
  <si>
    <t>104.49° W</t>
  </si>
  <si>
    <t>Rio Blanco County</t>
  </si>
  <si>
    <t>3/25/1889</t>
  </si>
  <si>
    <t>Meeker</t>
  </si>
  <si>
    <t>2.1 mi−2 
0.8 km−2</t>
  </si>
  <si>
    <t>3,220.933 mi2 
8,342.179 km2</t>
  </si>
  <si>
    <t>1.880 mi2 
4.868 km2</t>
  </si>
  <si>
    <t>3,222.813 mi2 
8,347.047 km2</t>
  </si>
  <si>
    <t>12,033 ft 
3668 m</t>
  </si>
  <si>
    <t>5,062 ft 
1543 m</t>
  </si>
  <si>
    <t>39.97° N</t>
  </si>
  <si>
    <t>108.20° W</t>
  </si>
  <si>
    <t>Rio Grande County</t>
  </si>
  <si>
    <t>2/10/1874</t>
  </si>
  <si>
    <t>Del Norte</t>
  </si>
  <si>
    <t>−1.49%</t>
  </si>
  <si>
    <t>13.1 mi−2 
5.1 km−2</t>
  </si>
  <si>
    <t>911.958 mi2 
2,361.960 km2</t>
  </si>
  <si>
    <t>0.380 mi2 
0.984 km2</t>
  </si>
  <si>
    <t>912.338 mi2 
2,362.944 km2</t>
  </si>
  <si>
    <t>13,209 ft 
4026 m</t>
  </si>
  <si>
    <t>7,467 ft 
2276 m</t>
  </si>
  <si>
    <t>37.49° N</t>
  </si>
  <si>
    <t>106.45° W</t>
  </si>
  <si>
    <t>Routt County</t>
  </si>
  <si>
    <t>1/29/1877</t>
  </si>
  <si>
    <t>Steamboat Springs</t>
  </si>
  <si>
    <t>10.0 mi−2 
3.8 km−2</t>
  </si>
  <si>
    <t>2,362.026 mi2 
6,117.619 km2</t>
  </si>
  <si>
    <t>6.110 mi2 
15.826 km2</t>
  </si>
  <si>
    <t>2,368.136 mi2 
6,133.445 km2</t>
  </si>
  <si>
    <t>12,185 ft 
3714 m</t>
  </si>
  <si>
    <t>6,266 ft 
1910 m</t>
  </si>
  <si>
    <t>40.48° N</t>
  </si>
  <si>
    <t>106.99° W</t>
  </si>
  <si>
    <t>Saguache County[7][8]</t>
  </si>
  <si>
    <t>12/29/1866</t>
  </si>
  <si>
    <t>Saguache</t>
  </si>
  <si>
    <t>1.9 mi−2 
0.7 km−2</t>
  </si>
  <si>
    <t>3,168.524 mi2 
8,206.441 km2</t>
  </si>
  <si>
    <t>1.720 mi2 
4.455 km2</t>
  </si>
  <si>
    <t>3,170.244 mi2 
8,210.895 km2</t>
  </si>
  <si>
    <t>14,300 ft 
4359 m</t>
  </si>
  <si>
    <t>6,013 ft 
1833 m</t>
  </si>
  <si>
    <t>38.03° N</t>
  </si>
  <si>
    <t>106.25° W</t>
  </si>
  <si>
    <t>San Juan County</t>
  </si>
  <si>
    <t>1/31/1876</t>
  </si>
  <si>
    <t>Silverton</t>
  </si>
  <si>
    <t>−1.00%</t>
  </si>
  <si>
    <t>1.8 mi−2 
0.7 km−2</t>
  </si>
  <si>
    <t>387.488 mi2 
1,003.588 km2</t>
  </si>
  <si>
    <t>0.786 mi2 
2.036 km2</t>
  </si>
  <si>
    <t>388.274 mi2 
1,005.624 km2</t>
  </si>
  <si>
    <t>13,900 ft 
4237 m</t>
  </si>
  <si>
    <t>7,683 ft 
2342 m</t>
  </si>
  <si>
    <t>37.78° N</t>
  </si>
  <si>
    <t>107.67° W</t>
  </si>
  <si>
    <t>San Miguel County</t>
  </si>
  <si>
    <t>3/2/1883</t>
  </si>
  <si>
    <t>Telluride</t>
  </si>
  <si>
    <t>5.7 mi−2 
2.2 km−2</t>
  </si>
  <si>
    <t>1,286.611 mi2 
3,332.308 km2</t>
  </si>
  <si>
    <t>2.013 mi2 
5.214 km2</t>
  </si>
  <si>
    <t>1,288.625 mi2 
3,337.522 km2</t>
  </si>
  <si>
    <t>14,023 ft 
4274 m</t>
  </si>
  <si>
    <t>5,308 ft 
1618 m</t>
  </si>
  <si>
    <t>38.01° N</t>
  </si>
  <si>
    <t>108.43° W</t>
  </si>
  <si>
    <t>Sedgwick County</t>
  </si>
  <si>
    <t>4/9/1889</t>
  </si>
  <si>
    <t>Julesburg</t>
  </si>
  <si>
    <t>−0.80%</t>
  </si>
  <si>
    <t>4.3 mi−2 
1.7 km−2</t>
  </si>
  <si>
    <t>548.041 mi2 
1,419.419 km2</t>
  </si>
  <si>
    <t>1.363 mi2 
3.531 km2</t>
  </si>
  <si>
    <t>549.404 mi2 
1,422.950 km2</t>
  </si>
  <si>
    <t>4,127 ft 
1258 m</t>
  </si>
  <si>
    <t>3,477 ft 
1060 m</t>
  </si>
  <si>
    <t>40.87° N</t>
  </si>
  <si>
    <t>102.36° W</t>
  </si>
  <si>
    <t>Summit County</t>
  </si>
  <si>
    <t>11/1/1861</t>
  </si>
  <si>
    <t>Breckenridge</t>
  </si>
  <si>
    <t>46.0 mi−2 
17.8 km−2</t>
  </si>
  <si>
    <t>608.358 mi2 
1,575.639 km2</t>
  </si>
  <si>
    <t>10.920 mi2 
28.283 km2</t>
  </si>
  <si>
    <t>619.278 mi2 
1,603.922 km2</t>
  </si>
  <si>
    <t>14,278 ft 
4352 m</t>
  </si>
  <si>
    <t>7,460 ft 
2274 m</t>
  </si>
  <si>
    <t>39.62° N</t>
  </si>
  <si>
    <t>106.14° W</t>
  </si>
  <si>
    <t>Teller County</t>
  </si>
  <si>
    <t>3/23/1899</t>
  </si>
  <si>
    <t>Cripple Creek</t>
  </si>
  <si>
    <t>−0.32%</t>
  </si>
  <si>
    <t>41.9 mi−2 
16.2 km−2</t>
  </si>
  <si>
    <t>557.055 mi2 
1,442.767 km2</t>
  </si>
  <si>
    <t>1.909 mi2 
4.945 km2</t>
  </si>
  <si>
    <t>558.965 mi2 
1,447.712 km2</t>
  </si>
  <si>
    <t>13,065 ft 
3982 m</t>
  </si>
  <si>
    <t>5,236 ft 
1596 m</t>
  </si>
  <si>
    <t>38.87° N</t>
  </si>
  <si>
    <t>105.18° W</t>
  </si>
  <si>
    <t>Washington County</t>
  </si>
  <si>
    <t>2/9/1887</t>
  </si>
  <si>
    <t>Akron</t>
  </si>
  <si>
    <t>−0.23%</t>
  </si>
  <si>
    <t>1.9 mi−2 
0.7 km−2</t>
  </si>
  <si>
    <t>2,518.031 mi2 
6,521.670 km2</t>
  </si>
  <si>
    <t>5.872 mi2 
15.207 km2</t>
  </si>
  <si>
    <t>2,523.903 mi2 
6,536.878 km2</t>
  </si>
  <si>
    <t>5,433 ft 
1656 m</t>
  </si>
  <si>
    <t>3,910 ft 
1192 m</t>
  </si>
  <si>
    <t>39.97° N</t>
  </si>
  <si>
    <t>103.21° W</t>
  </si>
  <si>
    <t>Weld County</t>
  </si>
  <si>
    <t>11/1/1861</t>
  </si>
  <si>
    <t>Greeley</t>
  </si>
  <si>
    <t>63.4 mi−2 
24.5 km−2</t>
  </si>
  <si>
    <t>3,987.238 mi2 
10,326.899 km2</t>
  </si>
  <si>
    <t>29.558 mi2 
76.554 km2</t>
  </si>
  <si>
    <t>4,016.796 mi2 
10,403.453 km2</t>
  </si>
  <si>
    <t>6,388 ft 
1947 m</t>
  </si>
  <si>
    <t>3,959 ft 
1207 m</t>
  </si>
  <si>
    <t>40.56° N</t>
  </si>
  <si>
    <t>104.38° W</t>
  </si>
  <si>
    <t>Yuma County</t>
  </si>
  <si>
    <t>3/15/1889</t>
  </si>
  <si>
    <t>Wray</t>
  </si>
  <si>
    <t>4.2 mi−2 
1.6 km−2</t>
  </si>
  <si>
    <t>2,364.405 mi2 
6,123.780 km2</t>
  </si>
  <si>
    <t>4.299 mi2 
11.135 km2</t>
  </si>
  <si>
    <t>2,368.704 mi2 
6,134.915 km2</t>
  </si>
  <si>
    <t>4,447 ft 
1355 m</t>
  </si>
  <si>
    <t>3,317 ft 
1011 m</t>
  </si>
  <si>
    <t>40.00° N</t>
  </si>
  <si>
    <t>102.42° 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</si>
</sst>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#"/>
  </numFmts>
  <fonts count="7">
    <font>
      <sz val="10.0"/>
      <name val="Arial"/>
    </font>
    <font/>
    <font>
      <b/>
    </font>
    <font>
      <sz val="10.0"/>
    </font>
    <font>
      <b/>
      <sz val="10.0"/>
    </font>
    <font>
      <sz val="10.0"/>
      <color rgb="FF008000"/>
    </font>
    <font>
      <sz val="10.0"/>
      <color rgb="FFFF0000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9F9F9"/>
        <bgColor rgb="FFF9F9F9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</borders>
  <cellStyleXfs count="1">
    <xf fillId="0" numFmtId="0" borderId="0" fontId="0"/>
  </cellStyleXfs>
  <cellXfs count="11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  <xf applyBorder="1" applyAlignment="1" fillId="0" xfId="0" numFmtId="0" borderId="2" applyFont="1" fontId="3">
      <alignment/>
    </xf>
    <xf applyBorder="1" applyAlignment="1" fillId="0" xfId="0" numFmtId="0" borderId="2" applyFont="1" fontId="4">
      <alignment horizontal="center"/>
    </xf>
    <xf applyBorder="1" applyAlignment="1" fillId="2" xfId="0" numFmtId="0" borderId="2" applyFont="1" fontId="4" applyFill="1">
      <alignment horizontal="center"/>
    </xf>
    <xf applyBorder="1" applyAlignment="1" fillId="3" xfId="0" numFmtId="0" borderId="2" applyFont="1" fontId="3" applyFill="1">
      <alignment/>
    </xf>
    <xf applyBorder="1" applyAlignment="1" fillId="3" xfId="0" numFmtId="14" borderId="2" applyFont="1" fontId="3" applyNumberFormat="1">
      <alignment/>
    </xf>
    <xf applyBorder="1" applyAlignment="1" fillId="3" xfId="0" numFmtId="164" borderId="2" applyFont="1" fontId="3" applyNumberFormat="1">
      <alignment/>
    </xf>
    <xf applyBorder="1" fillId="3" xfId="0" numFmtId="0" borderId="2" applyFont="1" fontId="5"/>
    <xf applyBorder="1" applyAlignment="1" fillId="3" xfId="0" numFmtId="0" borderId="2" applyFont="1" fontId="6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3" customWidth="1" max="5" width="25.57"/>
  </cols>
  <sheetData>
    <row r="1">
      <c t="s" s="1" r="A1">
        <v>0</v>
      </c>
      <c t="s" s="1" r="B1">
        <v>1</v>
      </c>
      <c t="s" s="2" r="C1">
        <v>2</v>
      </c>
      <c t="s" s="2" r="D1">
        <v>3</v>
      </c>
      <c t="s" s="2" r="E1">
        <v>4</v>
      </c>
      <c s="1" r="F1"/>
    </row>
    <row r="2">
      <c t="s" s="1" r="A2">
        <v>5</v>
      </c>
      <c t="s" s="1" r="B2">
        <v>6</v>
      </c>
      <c t="s" s="3" r="C2">
        <v>7</v>
      </c>
      <c t="s" s="3" r="D2">
        <v>8</v>
      </c>
      <c t="s" s="3" r="E2">
        <v>9</v>
      </c>
      <c s="4" r="H2"/>
    </row>
    <row r="3">
      <c t="s" s="1" r="A3">
        <v>10</v>
      </c>
      <c t="s" s="1" r="B3">
        <v>11</v>
      </c>
      <c t="s" s="3" r="C3">
        <v>12</v>
      </c>
      <c t="s" s="3" r="D3">
        <v>13</v>
      </c>
      <c t="s" s="3" r="E3">
        <v>14</v>
      </c>
    </row>
    <row r="4">
      <c t="s" s="1" r="A4">
        <v>15</v>
      </c>
      <c t="s" s="1" r="B4">
        <v>16</v>
      </c>
      <c t="s" s="3" r="C4">
        <v>17</v>
      </c>
      <c t="s" s="3" r="D4">
        <v>18</v>
      </c>
      <c t="s" s="3" r="E4">
        <v>19</v>
      </c>
    </row>
    <row r="5">
      <c t="s" s="1" r="A5">
        <v>20</v>
      </c>
      <c t="s" s="1" r="B5">
        <v>21</v>
      </c>
      <c t="s" s="3" r="C5">
        <v>22</v>
      </c>
      <c t="s" s="3" r="D5">
        <v>23</v>
      </c>
      <c t="s" s="3" r="E5">
        <v>24</v>
      </c>
    </row>
    <row r="6">
      <c t="s" s="1" r="A6">
        <v>25</v>
      </c>
      <c t="s" s="1" r="B6">
        <v>26</v>
      </c>
      <c t="s" s="3" r="C6">
        <v>27</v>
      </c>
      <c t="s" s="3" r="D6">
        <v>28</v>
      </c>
      <c t="s" s="3" r="E6">
        <v>29</v>
      </c>
    </row>
    <row r="7">
      <c t="s" s="1" r="A7">
        <v>30</v>
      </c>
      <c t="s" s="1" r="B7">
        <v>31</v>
      </c>
      <c t="s" s="3" r="C7">
        <v>32</v>
      </c>
      <c t="s" s="3" r="D7">
        <v>33</v>
      </c>
      <c t="s" s="3" r="E7">
        <v>34</v>
      </c>
    </row>
    <row r="8">
      <c t="s" s="1" r="A8">
        <v>35</v>
      </c>
      <c t="s" s="1" r="B8">
        <v>36</v>
      </c>
      <c t="s" s="3" r="C8">
        <v>37</v>
      </c>
      <c t="s" s="3" r="D8">
        <v>38</v>
      </c>
      <c t="s" s="3" r="E8">
        <v>39</v>
      </c>
    </row>
    <row r="9">
      <c t="s" s="1" r="A9">
        <v>40</v>
      </c>
      <c t="s" s="1" r="B9">
        <v>41</v>
      </c>
      <c t="s" s="3" r="C9">
        <v>42</v>
      </c>
      <c t="s" s="3" r="D9">
        <v>43</v>
      </c>
      <c t="s" s="3" r="E9">
        <v>44</v>
      </c>
    </row>
    <row r="10">
      <c t="s" s="1" r="A10">
        <v>45</v>
      </c>
      <c t="s" s="1" r="B10">
        <v>46</v>
      </c>
      <c t="s" s="3" r="C10">
        <v>47</v>
      </c>
      <c t="s" s="3" r="D10">
        <v>48</v>
      </c>
      <c t="s" s="3" r="E10">
        <v>49</v>
      </c>
    </row>
    <row r="11">
      <c t="s" s="1" r="A11">
        <v>50</v>
      </c>
      <c t="s" s="1" r="B11">
        <v>51</v>
      </c>
      <c t="s" s="3" r="C11">
        <v>52</v>
      </c>
      <c t="s" s="3" r="D11">
        <v>53</v>
      </c>
      <c t="s" s="3" r="E11">
        <v>54</v>
      </c>
    </row>
    <row r="12">
      <c t="s" s="1" r="A12">
        <v>55</v>
      </c>
      <c t="s" s="1" r="B12">
        <v>56</v>
      </c>
      <c t="s" s="3" r="C12">
        <v>57</v>
      </c>
      <c t="s" s="3" r="D12">
        <v>58</v>
      </c>
      <c t="s" s="3" r="E12">
        <v>59</v>
      </c>
    </row>
    <row r="13">
      <c t="s" s="1" r="A13">
        <v>60</v>
      </c>
      <c t="s" s="1" r="B13">
        <v>61</v>
      </c>
      <c t="s" s="3" r="C13">
        <v>62</v>
      </c>
      <c t="s" s="3" r="D13">
        <v>63</v>
      </c>
      <c t="s" s="3" r="E13">
        <v>64</v>
      </c>
    </row>
    <row r="14">
      <c t="s" s="1" r="A14">
        <v>65</v>
      </c>
      <c t="s" s="1" r="B14">
        <v>66</v>
      </c>
      <c t="s" s="3" r="C14">
        <v>67</v>
      </c>
      <c t="s" s="3" r="D14">
        <v>68</v>
      </c>
      <c t="s" s="3" r="E14">
        <v>69</v>
      </c>
    </row>
    <row r="15">
      <c t="s" s="1" r="A15">
        <v>70</v>
      </c>
      <c t="s" s="1" r="B15">
        <v>71</v>
      </c>
      <c t="s" s="3" r="C15">
        <v>72</v>
      </c>
      <c t="s" s="3" r="D15">
        <v>73</v>
      </c>
      <c t="s" s="3" r="E15">
        <v>74</v>
      </c>
    </row>
    <row r="16">
      <c t="s" s="1" r="A16">
        <v>75</v>
      </c>
      <c t="s" s="1" r="B16">
        <v>76</v>
      </c>
      <c t="s" s="3" r="C16">
        <v>77</v>
      </c>
      <c t="s" s="3" r="D16">
        <v>78</v>
      </c>
      <c t="s" s="3" r="E16">
        <v>79</v>
      </c>
    </row>
    <row r="17">
      <c t="s" s="1" r="A17">
        <v>80</v>
      </c>
      <c t="s" s="1" r="B17">
        <v>81</v>
      </c>
      <c t="s" s="3" r="C17">
        <v>82</v>
      </c>
      <c t="s" s="3" r="D17">
        <v>83</v>
      </c>
      <c t="s" s="3" r="E17">
        <v>84</v>
      </c>
    </row>
    <row r="18">
      <c t="s" s="1" r="A18">
        <v>85</v>
      </c>
      <c t="s" s="1" r="B18">
        <v>86</v>
      </c>
      <c t="s" s="3" r="C18">
        <v>87</v>
      </c>
      <c t="s" s="3" r="D18">
        <v>88</v>
      </c>
      <c t="s" s="3" r="E18">
        <v>89</v>
      </c>
    </row>
    <row r="19">
      <c t="s" s="1" r="A19">
        <v>90</v>
      </c>
      <c t="s" s="1" r="B19">
        <v>91</v>
      </c>
      <c t="s" s="3" r="C19">
        <v>92</v>
      </c>
      <c t="s" s="3" r="D19">
        <v>93</v>
      </c>
      <c t="s" s="3" r="E19">
        <v>94</v>
      </c>
    </row>
    <row r="20">
      <c t="s" s="1" r="A20">
        <v>95</v>
      </c>
      <c t="s" s="1" r="B20">
        <v>96</v>
      </c>
      <c t="s" s="3" r="C20">
        <v>97</v>
      </c>
      <c t="s" s="3" r="D20">
        <v>98</v>
      </c>
      <c t="s" s="3" r="E20">
        <v>99</v>
      </c>
    </row>
    <row r="21">
      <c t="s" s="1" r="A21">
        <v>100</v>
      </c>
      <c t="s" s="1" r="B21">
        <v>101</v>
      </c>
      <c t="s" s="3" r="C21">
        <v>102</v>
      </c>
      <c t="s" s="3" r="D21">
        <v>103</v>
      </c>
      <c t="s" s="3" r="E21">
        <v>104</v>
      </c>
    </row>
    <row r="22">
      <c t="s" s="1" r="A22">
        <v>105</v>
      </c>
      <c t="s" s="1" r="B22">
        <v>106</v>
      </c>
      <c t="s" s="3" r="C22">
        <v>107</v>
      </c>
      <c t="s" s="3" r="D22">
        <v>108</v>
      </c>
      <c t="s" s="3" r="E22">
        <v>109</v>
      </c>
    </row>
    <row r="23">
      <c t="s" s="1" r="A23">
        <v>110</v>
      </c>
      <c t="s" s="1" r="B23">
        <v>111</v>
      </c>
      <c t="s" s="3" r="C23">
        <v>112</v>
      </c>
      <c t="s" s="3" r="D23">
        <v>113</v>
      </c>
      <c t="s" s="3" r="E23">
        <v>114</v>
      </c>
    </row>
    <row r="24">
      <c t="s" s="1" r="A24">
        <v>115</v>
      </c>
      <c t="s" s="1" r="B24">
        <v>116</v>
      </c>
      <c t="s" s="3" r="C24">
        <v>117</v>
      </c>
      <c t="s" s="3" r="D24">
        <v>118</v>
      </c>
      <c t="s" s="3" r="E24">
        <v>119</v>
      </c>
    </row>
    <row r="25">
      <c t="s" s="1" r="A25">
        <v>120</v>
      </c>
      <c t="s" s="1" r="B25">
        <v>121</v>
      </c>
      <c t="s" s="3" r="C25">
        <v>122</v>
      </c>
      <c t="s" s="3" r="D25">
        <v>123</v>
      </c>
      <c t="s" s="3" r="E25">
        <v>124</v>
      </c>
    </row>
    <row r="26">
      <c t="s" s="1" r="A26">
        <v>125</v>
      </c>
      <c t="s" s="1" r="B26">
        <v>126</v>
      </c>
      <c t="s" s="3" r="C26">
        <v>127</v>
      </c>
      <c t="s" s="3" r="D26">
        <v>128</v>
      </c>
      <c t="s" s="3" r="E26">
        <v>129</v>
      </c>
    </row>
    <row r="27">
      <c t="s" s="1" r="A27">
        <v>130</v>
      </c>
      <c t="s" s="1" r="B27">
        <v>131</v>
      </c>
      <c t="s" s="3" r="C27">
        <v>132</v>
      </c>
      <c t="s" s="3" r="D27">
        <v>133</v>
      </c>
      <c t="s" s="3" r="E27">
        <v>134</v>
      </c>
    </row>
    <row r="28">
      <c t="s" s="1" r="A28">
        <v>135</v>
      </c>
      <c t="s" s="1" r="B28">
        <v>136</v>
      </c>
      <c t="s" s="3" r="C28">
        <v>137</v>
      </c>
      <c t="s" s="3" r="D28">
        <v>138</v>
      </c>
      <c t="s" s="3" r="E28">
        <v>139</v>
      </c>
    </row>
    <row r="29">
      <c t="s" s="1" r="A29">
        <v>140</v>
      </c>
      <c t="s" s="1" r="B29">
        <v>141</v>
      </c>
      <c t="s" s="3" r="C29">
        <v>142</v>
      </c>
      <c t="s" s="3" r="D29">
        <v>143</v>
      </c>
      <c t="s" s="3" r="E29">
        <v>144</v>
      </c>
    </row>
    <row r="30">
      <c t="s" s="1" r="A30">
        <v>145</v>
      </c>
      <c t="s" s="1" r="B30">
        <v>146</v>
      </c>
      <c t="s" s="3" r="C30">
        <v>147</v>
      </c>
      <c t="s" s="3" r="D30">
        <v>148</v>
      </c>
      <c t="s" s="3" r="E30">
        <v>149</v>
      </c>
    </row>
    <row r="31">
      <c t="s" s="1" r="A31">
        <v>150</v>
      </c>
      <c t="s" s="1" r="B31">
        <v>151</v>
      </c>
      <c t="s" s="3" r="C31">
        <v>152</v>
      </c>
      <c t="s" s="3" r="D31">
        <v>153</v>
      </c>
      <c t="s" s="3" r="E31">
        <v>154</v>
      </c>
    </row>
    <row r="32">
      <c t="s" s="1" r="A32">
        <v>155</v>
      </c>
      <c t="s" s="1" r="B32">
        <v>156</v>
      </c>
      <c t="s" s="3" r="C32">
        <v>157</v>
      </c>
      <c t="s" s="3" r="D32">
        <v>158</v>
      </c>
      <c t="s" s="3" r="E32">
        <v>159</v>
      </c>
    </row>
    <row r="33">
      <c t="s" s="1" r="A33">
        <v>160</v>
      </c>
      <c t="s" s="1" r="B33">
        <v>161</v>
      </c>
      <c t="s" s="3" r="C33">
        <v>162</v>
      </c>
      <c t="s" s="3" r="D33">
        <v>163</v>
      </c>
      <c t="s" s="3" r="E33">
        <v>164</v>
      </c>
    </row>
    <row r="34">
      <c t="s" s="1" r="A34">
        <v>165</v>
      </c>
      <c t="s" s="1" r="B34">
        <v>166</v>
      </c>
      <c t="s" s="3" r="C34">
        <v>167</v>
      </c>
      <c t="s" s="3" r="D34">
        <v>168</v>
      </c>
      <c t="s" s="3" r="E34">
        <v>169</v>
      </c>
    </row>
    <row r="35">
      <c t="s" s="1" r="A35">
        <v>170</v>
      </c>
      <c t="s" s="1" r="B35">
        <v>171</v>
      </c>
      <c t="s" s="3" r="C35">
        <v>172</v>
      </c>
      <c t="s" s="3" r="D35">
        <v>173</v>
      </c>
      <c t="s" s="3" r="E35">
        <v>174</v>
      </c>
    </row>
    <row r="36">
      <c t="s" s="1" r="A36">
        <v>175</v>
      </c>
      <c t="s" s="1" r="B36">
        <v>176</v>
      </c>
      <c t="s" s="3" r="C36">
        <v>177</v>
      </c>
      <c t="s" s="3" r="D36">
        <v>178</v>
      </c>
      <c t="s" s="3" r="E36">
        <v>179</v>
      </c>
    </row>
    <row r="37">
      <c t="s" s="1" r="A37">
        <v>180</v>
      </c>
      <c t="s" s="1" r="B37">
        <v>181</v>
      </c>
      <c t="s" s="3" r="C37">
        <v>182</v>
      </c>
      <c t="s" s="3" r="D37">
        <v>183</v>
      </c>
      <c t="s" s="3" r="E37">
        <v>184</v>
      </c>
    </row>
    <row r="38">
      <c t="s" s="1" r="A38">
        <v>185</v>
      </c>
      <c t="s" s="1" r="B38">
        <v>186</v>
      </c>
      <c t="s" s="3" r="C38">
        <v>187</v>
      </c>
      <c t="s" s="3" r="D38">
        <v>188</v>
      </c>
      <c t="s" s="3" r="E38">
        <v>189</v>
      </c>
    </row>
    <row r="39">
      <c t="s" s="1" r="A39">
        <v>190</v>
      </c>
      <c t="s" s="1" r="B39">
        <v>191</v>
      </c>
      <c t="s" s="3" r="C39">
        <v>192</v>
      </c>
      <c t="s" s="3" r="D39">
        <v>193</v>
      </c>
      <c t="s" s="3" r="E39">
        <v>194</v>
      </c>
    </row>
    <row r="40">
      <c t="s" s="1" r="A40">
        <v>195</v>
      </c>
      <c t="s" s="1" r="B40">
        <v>196</v>
      </c>
      <c t="s" s="3" r="C40">
        <v>197</v>
      </c>
      <c t="s" s="3" r="D40">
        <v>198</v>
      </c>
      <c t="s" s="3" r="E40">
        <v>199</v>
      </c>
    </row>
    <row r="41">
      <c t="s" s="1" r="A41">
        <v>200</v>
      </c>
      <c t="s" s="1" r="B41">
        <v>201</v>
      </c>
      <c t="s" s="3" r="C41">
        <v>202</v>
      </c>
      <c t="s" s="3" r="D41">
        <v>203</v>
      </c>
      <c t="s" s="3" r="E41">
        <v>204</v>
      </c>
    </row>
    <row r="42">
      <c t="s" s="1" r="A42">
        <v>205</v>
      </c>
      <c t="s" s="1" r="B42">
        <v>206</v>
      </c>
      <c t="s" s="3" r="C42">
        <v>207</v>
      </c>
      <c t="s" s="3" r="D42">
        <v>208</v>
      </c>
      <c t="s" s="3" r="E42">
        <v>209</v>
      </c>
    </row>
    <row r="43">
      <c s="3" r="E43"/>
    </row>
    <row r="44">
      <c s="3" r="E44"/>
    </row>
    <row r="45">
      <c s="3" r="E45"/>
    </row>
    <row r="46">
      <c s="3" r="E46"/>
    </row>
    <row r="47">
      <c s="3" r="E47"/>
    </row>
    <row r="48">
      <c s="3" r="D48"/>
      <c s="3" r="E48"/>
    </row>
    <row r="49">
      <c s="3" r="D49"/>
      <c s="3" r="E49"/>
    </row>
    <row r="50">
      <c s="3" r="D50"/>
      <c s="3" r="E50"/>
    </row>
    <row r="51">
      <c s="3" r="D51"/>
      <c s="3" r="E51"/>
    </row>
    <row r="52">
      <c s="3" r="D52"/>
      <c s="3" r="E52"/>
    </row>
    <row r="53">
      <c s="3" r="D53"/>
      <c s="3" r="E53"/>
    </row>
    <row r="54">
      <c s="3" r="D54"/>
      <c s="3" r="E54"/>
    </row>
    <row r="55">
      <c s="3" r="D55"/>
      <c s="3" r="E55"/>
    </row>
    <row r="56">
      <c s="3" r="D56"/>
      <c s="3" r="E56"/>
    </row>
    <row r="57">
      <c s="3" r="D57"/>
      <c s="3" r="E57"/>
    </row>
    <row r="58">
      <c s="3" r="D58"/>
      <c s="3" r="E58"/>
    </row>
    <row r="59">
      <c s="3" r="D59"/>
      <c s="3" r="E59"/>
    </row>
    <row r="60">
      <c s="3" r="D60"/>
      <c s="3" r="E60"/>
    </row>
    <row r="61">
      <c s="3" r="D61"/>
      <c s="3" r="E61"/>
    </row>
    <row r="62">
      <c s="3" r="D62"/>
      <c s="3" r="E62"/>
    </row>
    <row r="63">
      <c s="3" r="D63"/>
      <c s="3" r="E63"/>
    </row>
    <row r="64">
      <c s="3" r="D64"/>
      <c s="3" r="E64"/>
    </row>
    <row r="65">
      <c s="3" r="D65"/>
      <c s="3" r="E65"/>
    </row>
  </sheetData>
  <autoFilter ref="$A$1:$B$10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5.43"/>
    <col min="2" customWidth="1" max="2" width="12.71"/>
    <col min="3" customWidth="1" max="3" width="25.57"/>
    <col min="4" customWidth="1" max="4" width="17.29"/>
    <col min="5" customWidth="1" max="5" width="25.57"/>
  </cols>
  <sheetData>
    <row r="1">
      <c t="s" s="2" r="A1">
        <v>210</v>
      </c>
      <c t="s" s="2" r="B1">
        <v>211</v>
      </c>
      <c t="s" s="2" r="C1">
        <v>212</v>
      </c>
      <c t="s" s="2" r="D1">
        <v>213</v>
      </c>
      <c t="s" s="2" r="E1">
        <v>214</v>
      </c>
    </row>
    <row r="2">
      <c t="s" s="1" r="A2">
        <v>215</v>
      </c>
      <c t="s" s="1" r="B2">
        <v>216</v>
      </c>
      <c t="s" s="3" r="C2">
        <v>217</v>
      </c>
      <c t="s" s="3" r="D2">
        <v>218</v>
      </c>
      <c t="s" s="3" r="E2">
        <v>219</v>
      </c>
    </row>
    <row r="3">
      <c t="s" s="1" r="A3">
        <v>220</v>
      </c>
      <c t="s" s="1" r="B3">
        <v>221</v>
      </c>
      <c t="s" s="3" r="C3">
        <v>222</v>
      </c>
      <c t="s" s="3" r="D3">
        <v>223</v>
      </c>
      <c t="s" s="3" r="E3">
        <v>224</v>
      </c>
    </row>
    <row r="4">
      <c t="s" s="1" r="A4">
        <v>225</v>
      </c>
      <c t="s" s="1" r="B4">
        <v>226</v>
      </c>
      <c t="s" s="3" r="C4">
        <v>227</v>
      </c>
      <c t="s" s="3" r="D4">
        <v>228</v>
      </c>
      <c t="s" s="3" r="E4">
        <v>229</v>
      </c>
    </row>
    <row r="5">
      <c t="s" s="1" r="A5">
        <v>230</v>
      </c>
      <c t="s" s="1" r="B5">
        <v>231</v>
      </c>
      <c t="s" s="3" r="C5">
        <v>232</v>
      </c>
      <c t="s" s="3" r="D5">
        <v>233</v>
      </c>
      <c t="s" s="3" r="E5">
        <v>234</v>
      </c>
    </row>
    <row r="6">
      <c t="s" s="1" r="A6">
        <v>235</v>
      </c>
      <c t="s" s="1" r="B6">
        <v>236</v>
      </c>
      <c t="s" s="3" r="C6">
        <v>237</v>
      </c>
      <c t="s" s="3" r="D6">
        <v>238</v>
      </c>
      <c t="s" s="3" r="E6">
        <v>239</v>
      </c>
    </row>
    <row r="7">
      <c t="s" s="1" r="A7">
        <v>240</v>
      </c>
      <c t="s" s="1" r="B7">
        <v>241</v>
      </c>
      <c t="s" s="3" r="C7">
        <v>242</v>
      </c>
      <c t="s" s="3" r="D7">
        <v>243</v>
      </c>
      <c t="s" s="3" r="E7">
        <v>244</v>
      </c>
    </row>
    <row r="8">
      <c t="s" s="1" r="A8">
        <v>245</v>
      </c>
      <c t="s" s="1" r="B8">
        <v>246</v>
      </c>
      <c t="s" s="3" r="C8">
        <v>247</v>
      </c>
      <c t="s" s="3" r="D8">
        <v>248</v>
      </c>
      <c t="s" s="3" r="E8">
        <v>249</v>
      </c>
    </row>
    <row r="9">
      <c t="s" s="1" r="A9">
        <v>250</v>
      </c>
      <c t="s" s="1" r="B9">
        <v>251</v>
      </c>
      <c t="s" s="3" r="C9">
        <v>252</v>
      </c>
      <c t="s" s="3" r="D9">
        <v>253</v>
      </c>
      <c t="s" s="3" r="E9">
        <v>254</v>
      </c>
    </row>
    <row r="10">
      <c t="s" s="1" r="A10">
        <v>255</v>
      </c>
      <c t="s" s="1" r="B10">
        <v>256</v>
      </c>
      <c t="s" s="3" r="C10">
        <v>257</v>
      </c>
      <c t="s" s="3" r="D10">
        <v>258</v>
      </c>
      <c t="s" s="3" r="E10">
        <v>259</v>
      </c>
    </row>
    <row r="11">
      <c t="s" s="1" r="A11">
        <v>260</v>
      </c>
      <c t="s" s="1" r="B11">
        <v>261</v>
      </c>
      <c t="s" s="3" r="C11">
        <v>262</v>
      </c>
      <c t="s" s="3" r="D11">
        <v>263</v>
      </c>
      <c t="s" s="3" r="E11">
        <v>264</v>
      </c>
    </row>
    <row r="12">
      <c t="s" s="1" r="A12">
        <v>265</v>
      </c>
      <c t="s" s="1" r="B12">
        <v>266</v>
      </c>
      <c t="s" s="3" r="C12">
        <v>267</v>
      </c>
      <c t="s" s="3" r="D12">
        <v>268</v>
      </c>
      <c t="s" s="3" r="E12">
        <v>269</v>
      </c>
    </row>
    <row r="13">
      <c t="s" s="1" r="A13">
        <v>270</v>
      </c>
      <c t="s" s="1" r="B13">
        <v>271</v>
      </c>
      <c t="s" s="3" r="C13">
        <v>272</v>
      </c>
      <c t="s" s="3" r="D13">
        <v>273</v>
      </c>
      <c t="s" s="3" r="E13">
        <v>274</v>
      </c>
    </row>
    <row r="14">
      <c t="s" s="1" r="A14">
        <v>275</v>
      </c>
      <c t="s" s="1" r="B14">
        <v>276</v>
      </c>
      <c t="s" s="3" r="C14">
        <v>277</v>
      </c>
      <c t="s" s="3" r="D14">
        <v>278</v>
      </c>
      <c t="s" s="3" r="E14">
        <v>279</v>
      </c>
    </row>
    <row r="15">
      <c t="s" s="1" r="A15">
        <v>280</v>
      </c>
      <c t="s" s="1" r="B15">
        <v>281</v>
      </c>
      <c t="s" s="3" r="C15">
        <v>282</v>
      </c>
      <c t="s" s="3" r="D15">
        <v>283</v>
      </c>
      <c t="s" s="3" r="E15">
        <v>284</v>
      </c>
    </row>
    <row r="16">
      <c t="s" s="1" r="A16">
        <v>285</v>
      </c>
      <c t="s" s="1" r="B16">
        <v>286</v>
      </c>
      <c t="s" s="3" r="C16">
        <v>287</v>
      </c>
      <c t="s" s="3" r="D16">
        <v>288</v>
      </c>
      <c t="s" s="3" r="E16">
        <v>289</v>
      </c>
    </row>
    <row r="17">
      <c t="s" s="1" r="A17">
        <v>290</v>
      </c>
      <c t="s" s="1" r="B17">
        <v>291</v>
      </c>
      <c t="s" s="3" r="C17">
        <v>292</v>
      </c>
      <c t="s" s="3" r="D17">
        <v>293</v>
      </c>
      <c t="s" s="3" r="E17">
        <v>294</v>
      </c>
    </row>
    <row r="18">
      <c t="s" s="1" r="A18">
        <v>295</v>
      </c>
      <c t="s" s="1" r="B18">
        <v>296</v>
      </c>
      <c t="s" s="3" r="C18">
        <v>297</v>
      </c>
      <c t="s" s="3" r="D18">
        <v>298</v>
      </c>
      <c t="s" s="3" r="E18">
        <v>299</v>
      </c>
    </row>
    <row r="19">
      <c t="s" s="1" r="A19">
        <v>300</v>
      </c>
      <c t="s" s="1" r="B19">
        <v>301</v>
      </c>
      <c t="s" s="3" r="C19">
        <v>302</v>
      </c>
      <c t="s" s="3" r="D19">
        <v>303</v>
      </c>
      <c t="s" s="3" r="E19">
        <v>304</v>
      </c>
    </row>
    <row r="20">
      <c t="s" s="1" r="A20">
        <v>305</v>
      </c>
      <c t="s" s="1" r="B20">
        <v>306</v>
      </c>
      <c t="s" s="3" r="C20">
        <v>307</v>
      </c>
      <c t="s" s="3" r="D20">
        <v>308</v>
      </c>
      <c t="s" s="3" r="E20">
        <v>309</v>
      </c>
    </row>
    <row r="21">
      <c t="s" s="1" r="A21">
        <v>310</v>
      </c>
      <c t="s" s="1" r="B21">
        <v>311</v>
      </c>
      <c t="s" s="3" r="C21">
        <v>312</v>
      </c>
      <c t="s" s="3" r="D21">
        <v>313</v>
      </c>
      <c t="s" s="3" r="E21">
        <v>314</v>
      </c>
    </row>
    <row r="22">
      <c t="s" s="1" r="A22">
        <v>315</v>
      </c>
      <c t="s" s="1" r="B22">
        <v>316</v>
      </c>
      <c t="s" s="3" r="C22">
        <v>317</v>
      </c>
      <c t="s" s="3" r="D22">
        <v>318</v>
      </c>
      <c t="s" s="3" r="E22">
        <v>319</v>
      </c>
    </row>
    <row r="23">
      <c t="s" s="1" r="A23">
        <v>320</v>
      </c>
      <c t="s" s="1" r="B23">
        <v>321</v>
      </c>
      <c t="s" s="3" r="C23">
        <v>322</v>
      </c>
      <c t="s" s="3" r="D23">
        <v>323</v>
      </c>
      <c t="s" s="3" r="E23">
        <v>324</v>
      </c>
    </row>
    <row r="24">
      <c t="s" s="1" r="A24">
        <v>325</v>
      </c>
      <c t="s" s="1" r="B24">
        <v>326</v>
      </c>
      <c t="s" s="3" r="C24">
        <v>327</v>
      </c>
      <c t="s" s="3" r="D24">
        <v>328</v>
      </c>
      <c t="s" s="3" r="E24">
        <v>329</v>
      </c>
    </row>
    <row r="25">
      <c t="s" s="1" r="A25">
        <v>330</v>
      </c>
      <c t="s" s="1" r="B25">
        <v>331</v>
      </c>
      <c t="s" s="3" r="C25">
        <v>332</v>
      </c>
      <c t="s" s="3" r="D25">
        <v>333</v>
      </c>
      <c t="s" s="3" r="E25">
        <v>334</v>
      </c>
    </row>
    <row r="26">
      <c t="s" s="1" r="A26">
        <v>335</v>
      </c>
      <c t="s" s="1" r="B26">
        <v>336</v>
      </c>
      <c t="s" s="3" r="C26">
        <v>337</v>
      </c>
      <c t="s" s="3" r="D26">
        <v>338</v>
      </c>
      <c t="s" s="3" r="E26">
        <v>339</v>
      </c>
    </row>
    <row r="27">
      <c t="s" s="1" r="A27">
        <v>340</v>
      </c>
      <c t="s" s="1" r="B27">
        <v>341</v>
      </c>
      <c t="s" s="3" r="C27">
        <v>342</v>
      </c>
      <c t="s" s="3" r="D27">
        <v>343</v>
      </c>
      <c t="s" s="3" r="E27">
        <v>344</v>
      </c>
    </row>
    <row r="28">
      <c t="s" s="1" r="A28">
        <v>345</v>
      </c>
      <c t="s" s="1" r="B28">
        <v>346</v>
      </c>
      <c t="s" s="3" r="C28">
        <v>347</v>
      </c>
      <c t="s" s="3" r="D28">
        <v>348</v>
      </c>
      <c t="s" s="3" r="E28">
        <v>349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5.57"/>
    <col min="2" customWidth="1" max="2" width="7.14"/>
    <col min="3" customWidth="1" max="3" width="16.0"/>
    <col min="4" customWidth="1" max="4" width="17.57"/>
    <col min="5" customWidth="1" max="5" width="9.71"/>
    <col min="6" customWidth="1" max="6" width="9.14"/>
    <col min="7" customWidth="1" max="7" width="12.0"/>
    <col min="8" customWidth="1" max="8" width="12.14"/>
    <col min="9" customWidth="1" max="9" width="12.43"/>
  </cols>
  <sheetData>
    <row r="1">
      <c t="s" s="5" r="A1">
        <v>350</v>
      </c>
      <c t="s" s="5" r="B1">
        <v>351</v>
      </c>
      <c t="s" s="5" r="C1">
        <v>352</v>
      </c>
      <c t="s" s="5" r="D1">
        <v>353</v>
      </c>
      <c t="s" s="5" r="E1">
        <v>354</v>
      </c>
      <c t="s" s="5" r="F1">
        <v>355</v>
      </c>
      <c t="s" s="5" r="G1">
        <v>356</v>
      </c>
      <c t="s" s="5" r="H1">
        <v>357</v>
      </c>
      <c t="s" s="5" r="I1">
        <v>358</v>
      </c>
      <c t="s" s="5" r="J1">
        <v>359</v>
      </c>
      <c t="s" s="5" r="K1">
        <v>360</v>
      </c>
      <c t="s" s="5" r="L1">
        <v>361</v>
      </c>
      <c t="s" s="5" r="M1">
        <v>362</v>
      </c>
      <c t="s" s="5" r="N1">
        <v>363</v>
      </c>
      <c t="s" s="5" r="O1">
        <v>364</v>
      </c>
      <c t="s" s="5" r="P1">
        <v>365</v>
      </c>
    </row>
    <row r="2">
      <c t="s" s="3" r="A2">
        <v>366</v>
      </c>
      <c s="6" r="B2">
        <v>8001.0</v>
      </c>
      <c t="s" s="7" r="C2">
        <v>367</v>
      </c>
      <c t="s" s="3" r="D2">
        <v>368</v>
      </c>
      <c s="6" r="E2">
        <v>5.0</v>
      </c>
      <c s="8" r="F2">
        <v>469193.0</v>
      </c>
      <c s="8" r="G2">
        <v>441603.0</v>
      </c>
      <c t="str" s="9" r="H2">
        <f>+6.25%</f>
        <v>0.0625</v>
      </c>
      <c t="s" s="6" r="I2">
        <v>369</v>
      </c>
      <c t="s" s="6" r="J2">
        <v>370</v>
      </c>
      <c t="s" s="6" r="K2">
        <v>371</v>
      </c>
      <c t="s" s="6" r="L2">
        <v>372</v>
      </c>
      <c t="s" s="6" r="M2">
        <v>373</v>
      </c>
      <c t="s" s="6" r="N2">
        <v>374</v>
      </c>
      <c t="s" s="6" r="O2">
        <v>375</v>
      </c>
      <c t="s" s="6" r="P2">
        <v>376</v>
      </c>
    </row>
    <row r="3">
      <c t="s" s="3" r="A3">
        <v>377</v>
      </c>
      <c s="6" r="B3">
        <v>8003.0</v>
      </c>
      <c t="s" s="7" r="C3">
        <v>378</v>
      </c>
      <c t="s" s="3" r="D3">
        <v>379</v>
      </c>
      <c s="6" r="E3">
        <v>29.0</v>
      </c>
      <c s="8" r="F3">
        <v>16253.0</v>
      </c>
      <c s="8" r="G3">
        <v>15445.0</v>
      </c>
      <c t="str" s="9" r="H3">
        <f>+5.23%</f>
        <v>0.0523</v>
      </c>
      <c t="s" s="6" r="I3">
        <v>380</v>
      </c>
      <c t="s" s="6" r="J3">
        <v>381</v>
      </c>
      <c t="s" s="6" r="K3">
        <v>382</v>
      </c>
      <c t="s" s="6" r="L3">
        <v>383</v>
      </c>
      <c t="s" s="6" r="M3">
        <v>384</v>
      </c>
      <c t="s" s="6" r="N3">
        <v>385</v>
      </c>
      <c t="s" s="6" r="O3">
        <v>386</v>
      </c>
      <c t="s" s="6" r="P3">
        <v>387</v>
      </c>
    </row>
    <row r="4">
      <c t="s" s="3" r="A4">
        <v>388</v>
      </c>
      <c s="6" r="B4">
        <v>8005.0</v>
      </c>
      <c t="s" s="7" r="C4">
        <v>389</v>
      </c>
      <c t="s" s="3" r="D4">
        <v>390</v>
      </c>
      <c s="6" r="E4">
        <v>3.0</v>
      </c>
      <c s="8" r="F4">
        <v>607070.0</v>
      </c>
      <c s="8" r="G4">
        <v>572003.0</v>
      </c>
      <c t="str" s="9" r="H4">
        <f>+6.13%</f>
        <v>0.0613</v>
      </c>
      <c t="s" s="6" r="I4">
        <v>391</v>
      </c>
      <c t="s" s="6" r="J4">
        <v>392</v>
      </c>
      <c t="s" s="6" r="K4">
        <v>393</v>
      </c>
      <c t="s" s="6" r="L4">
        <v>394</v>
      </c>
      <c t="s" s="6" r="M4">
        <v>395</v>
      </c>
      <c t="s" s="6" r="N4">
        <v>396</v>
      </c>
      <c t="s" s="6" r="O4">
        <v>397</v>
      </c>
      <c t="s" s="6" r="P4">
        <v>398</v>
      </c>
    </row>
    <row r="5">
      <c t="s" s="3" r="A5">
        <v>399</v>
      </c>
      <c s="6" r="B5">
        <v>8007.0</v>
      </c>
      <c t="s" s="7" r="C5">
        <v>400</v>
      </c>
      <c t="s" s="3" r="D5">
        <v>401</v>
      </c>
      <c s="6" r="E5">
        <v>36.0</v>
      </c>
      <c s="8" r="F5">
        <v>12194.0</v>
      </c>
      <c s="8" r="G5">
        <v>12084.0</v>
      </c>
      <c t="str" s="9" r="H5">
        <f>+0.91%</f>
        <v>0.0091</v>
      </c>
      <c t="s" s="6" r="I5">
        <v>402</v>
      </c>
      <c t="s" s="6" r="J5">
        <v>403</v>
      </c>
      <c t="s" s="6" r="K5">
        <v>404</v>
      </c>
      <c t="s" s="6" r="L5">
        <v>405</v>
      </c>
      <c t="s" s="6" r="M5">
        <v>406</v>
      </c>
      <c t="s" s="6" r="N5">
        <v>407</v>
      </c>
      <c t="s" s="6" r="O5">
        <v>408</v>
      </c>
      <c t="s" s="6" r="P5">
        <v>409</v>
      </c>
    </row>
    <row r="6">
      <c t="s" s="3" r="A6">
        <v>410</v>
      </c>
      <c s="6" r="B6">
        <v>8009.0</v>
      </c>
      <c t="s" s="7" r="C6">
        <v>411</v>
      </c>
      <c t="s" s="3" r="D6">
        <v>412</v>
      </c>
      <c s="6" r="E6">
        <v>55.0</v>
      </c>
      <c s="8" r="F6">
        <v>3682.0</v>
      </c>
      <c s="8" r="G6">
        <v>3788.0</v>
      </c>
      <c t="s" s="10" r="H6">
        <v>413</v>
      </c>
      <c t="s" s="6" r="I6">
        <v>414</v>
      </c>
      <c t="s" s="6" r="J6">
        <v>415</v>
      </c>
      <c t="s" s="6" r="K6">
        <v>416</v>
      </c>
      <c t="s" s="6" r="L6">
        <v>417</v>
      </c>
      <c t="s" s="6" r="M6">
        <v>418</v>
      </c>
      <c t="s" s="6" r="N6">
        <v>419</v>
      </c>
      <c t="s" s="6" r="O6">
        <v>420</v>
      </c>
      <c t="s" s="6" r="P6">
        <v>421</v>
      </c>
    </row>
    <row r="7">
      <c t="s" s="3" r="A7">
        <v>422</v>
      </c>
      <c s="6" r="B7">
        <v>8011.0</v>
      </c>
      <c t="s" s="7" r="C7">
        <v>423</v>
      </c>
      <c t="s" s="3" r="D7">
        <v>424</v>
      </c>
      <c s="6" r="E7">
        <v>47.0</v>
      </c>
      <c s="8" r="F7">
        <v>5688.0</v>
      </c>
      <c s="8" r="G7">
        <v>6499.0</v>
      </c>
      <c t="s" s="10" r="H7">
        <v>425</v>
      </c>
      <c t="s" s="6" r="I7">
        <v>426</v>
      </c>
      <c t="s" s="6" r="J7">
        <v>427</v>
      </c>
      <c t="s" s="6" r="K7">
        <v>428</v>
      </c>
      <c t="s" s="6" r="L7">
        <v>429</v>
      </c>
      <c t="s" s="6" r="M7">
        <v>430</v>
      </c>
      <c t="s" s="6" r="N7">
        <v>431</v>
      </c>
      <c t="s" s="6" r="O7">
        <v>432</v>
      </c>
      <c t="s" s="6" r="P7">
        <v>433</v>
      </c>
    </row>
    <row r="8">
      <c t="s" s="3" r="A8">
        <v>434</v>
      </c>
      <c s="6" r="B8">
        <v>8013.0</v>
      </c>
      <c t="s" s="7" r="C8">
        <v>435</v>
      </c>
      <c t="s" s="3" r="D8">
        <v>436</v>
      </c>
      <c s="6" r="E8">
        <v>7.0</v>
      </c>
      <c s="8" r="F8">
        <v>310048.0</v>
      </c>
      <c s="8" r="G8">
        <v>294567.0</v>
      </c>
      <c t="str" s="9" r="H8">
        <f>+5.26%</f>
        <v>0.0526</v>
      </c>
      <c t="s" s="6" r="I8">
        <v>437</v>
      </c>
      <c t="s" s="6" r="J8">
        <v>438</v>
      </c>
      <c t="s" s="6" r="K8">
        <v>439</v>
      </c>
      <c t="s" s="6" r="L8">
        <v>440</v>
      </c>
      <c t="s" s="6" r="M8">
        <v>441</v>
      </c>
      <c t="s" s="6" r="N8">
        <v>442</v>
      </c>
      <c t="s" s="6" r="O8">
        <v>443</v>
      </c>
      <c t="s" s="6" r="P8">
        <v>444</v>
      </c>
    </row>
    <row r="9">
      <c t="s" s="3" r="A9">
        <v>445</v>
      </c>
      <c s="6" r="B9">
        <v>8015.0</v>
      </c>
      <c t="s" s="7" r="C9">
        <v>446</v>
      </c>
      <c t="s" s="3" r="D9">
        <v>447</v>
      </c>
      <c s="6" r="E9">
        <v>27.0</v>
      </c>
      <c s="8" r="F9">
        <v>18510.0</v>
      </c>
      <c s="8" r="G9">
        <v>17809.0</v>
      </c>
      <c t="str" s="9" r="H9">
        <f>+3.94%</f>
        <v>0.0394</v>
      </c>
      <c t="s" s="6" r="I9">
        <v>448</v>
      </c>
      <c t="s" s="6" r="J9">
        <v>449</v>
      </c>
      <c t="s" s="6" r="K9">
        <v>450</v>
      </c>
      <c t="s" s="6" r="L9">
        <v>451</v>
      </c>
      <c t="s" s="6" r="M9">
        <v>452</v>
      </c>
      <c t="s" s="6" r="N9">
        <v>453</v>
      </c>
      <c t="s" s="6" r="O9">
        <v>454</v>
      </c>
      <c t="s" s="6" r="P9">
        <v>455</v>
      </c>
    </row>
    <row r="10">
      <c t="s" s="3" r="A10">
        <v>456</v>
      </c>
      <c s="6" r="B10">
        <v>8017.0</v>
      </c>
      <c t="s" s="7" r="C10">
        <v>457</v>
      </c>
      <c t="s" s="3" r="D10">
        <v>458</v>
      </c>
      <c s="6" r="E10">
        <v>59.0</v>
      </c>
      <c s="8" r="F10">
        <v>1890.0</v>
      </c>
      <c s="8" r="G10">
        <v>1836.0</v>
      </c>
      <c t="str" s="9" r="H10">
        <f>+2.94%</f>
        <v>0.0294</v>
      </c>
      <c t="s" s="6" r="I10">
        <v>459</v>
      </c>
      <c t="s" s="6" r="J10">
        <v>460</v>
      </c>
      <c t="s" s="6" r="K10">
        <v>461</v>
      </c>
      <c t="s" s="6" r="L10">
        <v>462</v>
      </c>
      <c t="s" s="6" r="M10">
        <v>463</v>
      </c>
      <c t="s" s="6" r="N10">
        <v>464</v>
      </c>
      <c t="s" s="6" r="O10">
        <v>465</v>
      </c>
      <c t="s" s="6" r="P10">
        <v>466</v>
      </c>
    </row>
    <row r="11">
      <c t="s" s="3" r="A11">
        <v>467</v>
      </c>
      <c s="6" r="B11">
        <v>8014.0</v>
      </c>
      <c s="7" r="C11">
        <v>37210.0</v>
      </c>
      <c t="s" s="3" r="D11">
        <v>468</v>
      </c>
      <c s="6" r="E11">
        <v>12.0</v>
      </c>
      <c s="8" r="F11">
        <v>59471.0</v>
      </c>
      <c s="8" r="G11">
        <v>55889.0</v>
      </c>
      <c t="str" s="9" r="H11">
        <f>+6.41%</f>
        <v>0.0641</v>
      </c>
      <c t="s" s="6" r="I11">
        <v>469</v>
      </c>
      <c t="s" s="6" r="J11">
        <v>470</v>
      </c>
      <c t="s" s="6" r="K11">
        <v>471</v>
      </c>
      <c t="s" s="6" r="L11">
        <v>472</v>
      </c>
      <c t="s" s="6" r="M11">
        <v>473</v>
      </c>
      <c t="s" s="6" r="N11">
        <v>474</v>
      </c>
      <c t="s" s="6" r="O11">
        <v>475</v>
      </c>
      <c t="s" s="6" r="P11">
        <v>476</v>
      </c>
    </row>
    <row r="12">
      <c t="s" s="3" r="A12">
        <v>477</v>
      </c>
      <c s="6" r="B12">
        <v>8031.0</v>
      </c>
      <c t="s" s="7" r="C12">
        <v>478</v>
      </c>
      <c t="s" s="3" r="D12">
        <v>479</v>
      </c>
      <c s="6" r="E12">
        <v>2.0</v>
      </c>
      <c s="8" r="F12">
        <v>649495.0</v>
      </c>
      <c s="8" r="G12">
        <v>600158.0</v>
      </c>
      <c t="str" s="9" r="H12">
        <f>+8.22%</f>
        <v>0.0822</v>
      </c>
      <c t="s" s="6" r="I12">
        <v>480</v>
      </c>
      <c t="s" s="6" r="J12">
        <v>481</v>
      </c>
      <c t="s" s="6" r="K12">
        <v>482</v>
      </c>
      <c t="s" s="6" r="L12">
        <v>483</v>
      </c>
      <c t="s" s="6" r="M12">
        <v>484</v>
      </c>
      <c t="s" s="6" r="N12">
        <v>485</v>
      </c>
      <c t="s" s="6" r="O12">
        <v>486</v>
      </c>
      <c t="s" s="6" r="P12">
        <v>487</v>
      </c>
    </row>
    <row r="13">
      <c t="s" s="3" r="A13">
        <v>488</v>
      </c>
      <c s="6" r="B13">
        <v>8019.0</v>
      </c>
      <c t="s" s="7" r="C13">
        <v>489</v>
      </c>
      <c t="s" s="3" r="D13">
        <v>490</v>
      </c>
      <c s="6" r="E13">
        <v>39.0</v>
      </c>
      <c s="8" r="F13">
        <v>9031.0</v>
      </c>
      <c s="8" r="G13">
        <v>9088.0</v>
      </c>
      <c t="s" s="10" r="H13">
        <v>491</v>
      </c>
      <c t="s" s="6" r="I13">
        <v>492</v>
      </c>
      <c t="s" s="6" r="J13">
        <v>493</v>
      </c>
      <c t="s" s="6" r="K13">
        <v>494</v>
      </c>
      <c t="s" s="6" r="L13">
        <v>495</v>
      </c>
      <c t="s" s="6" r="M13">
        <v>496</v>
      </c>
      <c t="s" s="6" r="N13">
        <v>497</v>
      </c>
      <c t="s" s="6" r="O13">
        <v>498</v>
      </c>
      <c t="s" s="6" r="P13">
        <v>499</v>
      </c>
    </row>
    <row r="14">
      <c t="s" s="3" r="A14">
        <v>500</v>
      </c>
      <c s="6" r="B14">
        <v>8021.0</v>
      </c>
      <c t="s" s="7" r="C14">
        <v>501</v>
      </c>
      <c t="s" s="3" r="D14">
        <v>502</v>
      </c>
      <c s="6" r="E14">
        <v>40.0</v>
      </c>
      <c s="8" r="F14">
        <v>8277.0</v>
      </c>
      <c s="8" r="G14">
        <v>8256.0</v>
      </c>
      <c t="str" s="9" r="H14">
        <f>+0.25%</f>
        <v>0.0025</v>
      </c>
      <c t="s" s="6" r="I14">
        <v>503</v>
      </c>
      <c t="s" s="6" r="J14">
        <v>504</v>
      </c>
      <c t="s" s="6" r="K14">
        <v>505</v>
      </c>
      <c t="s" s="6" r="L14">
        <v>506</v>
      </c>
      <c t="s" s="6" r="M14">
        <v>507</v>
      </c>
      <c t="s" s="6" r="N14">
        <v>508</v>
      </c>
      <c t="s" s="6" r="O14">
        <v>509</v>
      </c>
      <c t="s" s="6" r="P14">
        <v>510</v>
      </c>
    </row>
    <row r="15">
      <c t="s" s="3" r="A15">
        <v>511</v>
      </c>
      <c s="6" r="B15">
        <v>8023.0</v>
      </c>
      <c t="s" s="7" r="C15">
        <v>512</v>
      </c>
      <c t="s" s="3" r="D15">
        <v>513</v>
      </c>
      <c s="6" r="E15">
        <v>56.0</v>
      </c>
      <c s="8" r="F15">
        <v>3518.0</v>
      </c>
      <c s="8" r="G15">
        <v>3524.0</v>
      </c>
      <c t="s" s="10" r="H15">
        <v>514</v>
      </c>
      <c t="s" s="6" r="I15">
        <v>515</v>
      </c>
      <c t="s" s="6" r="J15">
        <v>516</v>
      </c>
      <c t="s" s="6" r="K15">
        <v>517</v>
      </c>
      <c t="s" s="6" r="L15">
        <v>518</v>
      </c>
      <c t="s" s="6" r="M15">
        <v>519</v>
      </c>
      <c t="s" s="6" r="N15">
        <v>520</v>
      </c>
      <c t="s" s="6" r="O15">
        <v>521</v>
      </c>
      <c t="s" s="6" r="P15">
        <v>522</v>
      </c>
    </row>
    <row r="16">
      <c t="s" s="3" r="A16">
        <v>523</v>
      </c>
      <c s="6" r="B16">
        <v>8025.0</v>
      </c>
      <c t="s" s="7" r="C16">
        <v>524</v>
      </c>
      <c t="s" s="3" r="D16">
        <v>525</v>
      </c>
      <c s="6" r="E16">
        <v>50.0</v>
      </c>
      <c s="8" r="F16">
        <v>5322.0</v>
      </c>
      <c s="8" r="G16">
        <v>5823.0</v>
      </c>
      <c t="s" s="10" r="H16">
        <v>526</v>
      </c>
      <c t="s" s="6" r="I16">
        <v>527</v>
      </c>
      <c t="s" s="6" r="J16">
        <v>528</v>
      </c>
      <c t="s" s="6" r="K16">
        <v>529</v>
      </c>
      <c t="s" s="6" r="L16">
        <v>530</v>
      </c>
      <c t="s" s="6" r="M16">
        <v>531</v>
      </c>
      <c t="s" s="6" r="N16">
        <v>532</v>
      </c>
      <c t="s" s="6" r="O16">
        <v>533</v>
      </c>
      <c t="s" s="6" r="P16">
        <v>534</v>
      </c>
    </row>
    <row r="17">
      <c t="s" s="3" r="A17">
        <v>535</v>
      </c>
      <c s="6" r="B17">
        <v>8027.0</v>
      </c>
      <c t="s" s="7" r="C17">
        <v>536</v>
      </c>
      <c t="s" s="3" r="D17">
        <v>537</v>
      </c>
      <c s="6" r="E17">
        <v>54.0</v>
      </c>
      <c s="8" r="F17">
        <v>4285.0</v>
      </c>
      <c s="8" r="G17">
        <v>4255.0</v>
      </c>
      <c t="str" s="9" r="H17">
        <f>+0.71%</f>
        <v>0.0071</v>
      </c>
      <c t="s" s="6" r="I17">
        <v>538</v>
      </c>
      <c t="s" s="6" r="J17">
        <v>539</v>
      </c>
      <c t="s" s="6" r="K17">
        <v>540</v>
      </c>
      <c t="s" s="6" r="L17">
        <v>541</v>
      </c>
      <c t="s" s="6" r="M17">
        <v>542</v>
      </c>
      <c t="s" s="6" r="N17">
        <v>543</v>
      </c>
      <c t="s" s="6" r="O17">
        <v>544</v>
      </c>
      <c t="s" s="6" r="P17">
        <v>545</v>
      </c>
    </row>
    <row r="18">
      <c t="s" s="3" r="A18">
        <v>546</v>
      </c>
      <c s="6" r="B18">
        <v>8029.0</v>
      </c>
      <c t="s" s="7" r="C18">
        <v>547</v>
      </c>
      <c t="s" s="3" r="D18">
        <v>548</v>
      </c>
      <c s="6" r="E18">
        <v>18.0</v>
      </c>
      <c s="8" r="F18">
        <v>30483.0</v>
      </c>
      <c s="8" r="G18">
        <v>30952.0</v>
      </c>
      <c t="s" s="10" r="H18">
        <v>549</v>
      </c>
      <c t="s" s="6" r="I18">
        <v>550</v>
      </c>
      <c t="s" s="6" r="J18">
        <v>551</v>
      </c>
      <c t="s" s="6" r="K18">
        <v>552</v>
      </c>
      <c t="s" s="6" r="L18">
        <v>553</v>
      </c>
      <c t="s" s="6" r="M18">
        <v>554</v>
      </c>
      <c t="s" s="6" r="N18">
        <v>555</v>
      </c>
      <c t="s" s="6" r="O18">
        <v>556</v>
      </c>
      <c t="s" s="6" r="P18">
        <v>557</v>
      </c>
    </row>
    <row r="19">
      <c t="s" s="3" r="A19">
        <v>558</v>
      </c>
      <c s="6" r="B19">
        <v>8033.0</v>
      </c>
      <c t="s" s="7" r="C19">
        <v>559</v>
      </c>
      <c t="s" s="3" r="D19">
        <v>560</v>
      </c>
      <c s="6" r="E19">
        <v>58.0</v>
      </c>
      <c s="8" r="F19">
        <v>2029.0</v>
      </c>
      <c s="8" r="G19">
        <v>2064.0</v>
      </c>
      <c t="s" s="10" r="H19">
        <v>561</v>
      </c>
      <c t="s" s="6" r="I19">
        <v>562</v>
      </c>
      <c t="s" s="6" r="J19">
        <v>563</v>
      </c>
      <c t="s" s="6" r="K19">
        <v>564</v>
      </c>
      <c t="s" s="6" r="L19">
        <v>565</v>
      </c>
      <c t="s" s="6" r="M19">
        <v>566</v>
      </c>
      <c t="s" s="6" r="N19">
        <v>567</v>
      </c>
      <c t="s" s="6" r="O19">
        <v>568</v>
      </c>
      <c t="s" s="6" r="P19">
        <v>569</v>
      </c>
    </row>
    <row r="20">
      <c t="s" s="3" r="A20">
        <v>570</v>
      </c>
      <c s="6" r="B20">
        <v>8035.0</v>
      </c>
      <c t="s" s="7" r="C20">
        <v>571</v>
      </c>
      <c t="s" s="3" r="D20">
        <v>572</v>
      </c>
      <c s="6" r="E20">
        <v>8.0</v>
      </c>
      <c s="8" r="F20">
        <v>305963.0</v>
      </c>
      <c s="8" r="G20">
        <v>285465.0</v>
      </c>
      <c t="str" s="9" r="H20">
        <f>+7.18%</f>
        <v>0.0718</v>
      </c>
      <c t="s" s="6" r="I20">
        <v>573</v>
      </c>
      <c t="s" s="6" r="J20">
        <v>574</v>
      </c>
      <c t="s" s="6" r="K20">
        <v>575</v>
      </c>
      <c t="s" s="6" r="L20">
        <v>576</v>
      </c>
      <c t="s" s="6" r="M20">
        <v>577</v>
      </c>
      <c t="s" s="6" r="N20">
        <v>578</v>
      </c>
      <c t="s" s="6" r="O20">
        <v>579</v>
      </c>
      <c t="s" s="6" r="P20">
        <v>580</v>
      </c>
    </row>
    <row r="21">
      <c t="s" s="3" r="A21">
        <v>581</v>
      </c>
      <c s="6" r="B21">
        <v>8037.0</v>
      </c>
      <c t="s" s="7" r="C21">
        <v>582</v>
      </c>
      <c t="s" s="3" r="D21">
        <v>583</v>
      </c>
      <c s="6" r="E21">
        <v>15.0</v>
      </c>
      <c s="8" r="F21">
        <v>52460.0</v>
      </c>
      <c s="8" r="G21">
        <v>52197.0</v>
      </c>
      <c t="str" s="9" r="H21">
        <f>+0.5%</f>
        <v>0.005</v>
      </c>
      <c t="s" s="6" r="I21">
        <v>584</v>
      </c>
      <c t="s" s="6" r="J21">
        <v>585</v>
      </c>
      <c t="s" s="6" r="K21">
        <v>586</v>
      </c>
      <c t="s" s="6" r="L21">
        <v>587</v>
      </c>
      <c t="s" s="6" r="M21">
        <v>588</v>
      </c>
      <c t="s" s="6" r="N21">
        <v>589</v>
      </c>
      <c t="s" s="6" r="O21">
        <v>590</v>
      </c>
      <c t="s" s="6" r="P21">
        <v>591</v>
      </c>
    </row>
    <row r="22">
      <c t="s" s="3" r="A22">
        <v>592</v>
      </c>
      <c s="6" r="B22">
        <v>8041.0</v>
      </c>
      <c t="s" s="7" r="C22">
        <v>593</v>
      </c>
      <c t="s" s="3" r="D22">
        <v>594</v>
      </c>
      <c s="6" r="E22">
        <v>1.0</v>
      </c>
      <c s="8" r="F22">
        <v>655044.0</v>
      </c>
      <c s="8" r="G22">
        <v>622263.0</v>
      </c>
      <c t="str" s="9" r="H22">
        <f>+5.27%</f>
        <v>0.0527</v>
      </c>
      <c t="s" s="6" r="I22">
        <v>595</v>
      </c>
      <c t="s" s="6" r="J22">
        <v>596</v>
      </c>
      <c t="s" s="6" r="K22">
        <v>597</v>
      </c>
      <c t="s" s="6" r="L22">
        <v>598</v>
      </c>
      <c t="s" s="6" r="M22">
        <v>599</v>
      </c>
      <c t="s" s="6" r="N22">
        <v>600</v>
      </c>
      <c t="s" s="6" r="O22">
        <v>601</v>
      </c>
      <c t="s" s="6" r="P22">
        <v>602</v>
      </c>
    </row>
    <row r="23">
      <c t="s" s="3" r="A23">
        <v>603</v>
      </c>
      <c s="6" r="B23">
        <v>8039.0</v>
      </c>
      <c t="s" s="7" r="C23">
        <v>604</v>
      </c>
      <c t="s" s="3" r="D23">
        <v>605</v>
      </c>
      <c s="6" r="E23">
        <v>22.0</v>
      </c>
      <c s="8" r="F23">
        <v>23733.0</v>
      </c>
      <c s="8" r="G23">
        <v>23086.0</v>
      </c>
      <c t="str" s="9" r="H23">
        <f>+2.8%</f>
        <v>0.028</v>
      </c>
      <c t="s" s="6" r="I23">
        <v>606</v>
      </c>
      <c t="s" s="6" r="J23">
        <v>607</v>
      </c>
      <c t="s" s="6" r="K23">
        <v>608</v>
      </c>
      <c t="s" s="6" r="L23">
        <v>609</v>
      </c>
      <c t="s" s="6" r="M23">
        <v>610</v>
      </c>
      <c t="s" s="6" r="N23">
        <v>611</v>
      </c>
      <c t="s" s="6" r="O23">
        <v>612</v>
      </c>
      <c t="s" s="6" r="P23">
        <v>613</v>
      </c>
    </row>
    <row r="24">
      <c t="s" s="3" r="A24">
        <v>614</v>
      </c>
      <c s="6" r="B24">
        <v>8043.0</v>
      </c>
      <c t="s" s="7" r="C24">
        <v>615</v>
      </c>
      <c t="s" s="3" r="D24">
        <v>616</v>
      </c>
      <c s="6" r="E24">
        <v>16.0</v>
      </c>
      <c s="8" r="F24">
        <v>46451.0</v>
      </c>
      <c s="8" r="G24">
        <v>46824.0</v>
      </c>
      <c t="s" s="10" r="H24">
        <v>617</v>
      </c>
      <c t="s" s="6" r="I24">
        <v>618</v>
      </c>
      <c t="s" s="6" r="J24">
        <v>619</v>
      </c>
      <c t="s" s="6" r="K24">
        <v>620</v>
      </c>
      <c t="s" s="6" r="L24">
        <v>621</v>
      </c>
      <c t="s" s="6" r="M24">
        <v>622</v>
      </c>
      <c t="s" s="6" r="N24">
        <v>623</v>
      </c>
      <c t="s" s="6" r="O24">
        <v>624</v>
      </c>
      <c t="s" s="6" r="P24">
        <v>625</v>
      </c>
    </row>
    <row r="25">
      <c t="s" s="3" r="A25">
        <v>626</v>
      </c>
      <c s="6" r="B25">
        <v>8045.0</v>
      </c>
      <c t="s" s="7" r="C25">
        <v>627</v>
      </c>
      <c t="s" s="3" r="D25">
        <v>628</v>
      </c>
      <c s="6" r="E25">
        <v>13.0</v>
      </c>
      <c s="8" r="F25">
        <v>57302.0</v>
      </c>
      <c s="8" r="G25">
        <v>56389.0</v>
      </c>
      <c t="str" s="9" r="H25">
        <f>+1.62%</f>
        <v>0.0162</v>
      </c>
      <c t="s" s="6" r="I25">
        <v>629</v>
      </c>
      <c t="s" s="6" r="J25">
        <v>630</v>
      </c>
      <c t="s" s="6" r="K25">
        <v>631</v>
      </c>
      <c t="s" s="6" r="L25">
        <v>632</v>
      </c>
      <c t="s" s="6" r="M25">
        <v>633</v>
      </c>
      <c t="s" s="6" r="N25">
        <v>634</v>
      </c>
      <c t="s" s="6" r="O25">
        <v>635</v>
      </c>
      <c t="s" s="6" r="P25">
        <v>636</v>
      </c>
    </row>
    <row r="26">
      <c t="s" s="3" r="A26">
        <v>637</v>
      </c>
      <c s="6" r="B26">
        <v>8047.0</v>
      </c>
      <c t="s" s="7" r="C26">
        <v>638</v>
      </c>
      <c t="s" s="3" r="D26">
        <v>639</v>
      </c>
      <c s="6" r="E26">
        <v>48.0</v>
      </c>
      <c s="8" r="F26">
        <v>5601.0</v>
      </c>
      <c s="8" r="G26">
        <v>5441.0</v>
      </c>
      <c t="str" s="9" r="H26">
        <f>+2.94%</f>
        <v>0.0294</v>
      </c>
      <c t="s" s="6" r="I26">
        <v>640</v>
      </c>
      <c t="s" s="6" r="J26">
        <v>641</v>
      </c>
      <c t="s" s="6" r="K26">
        <v>642</v>
      </c>
      <c t="s" s="6" r="L26">
        <v>643</v>
      </c>
      <c t="s" s="6" r="M26">
        <v>644</v>
      </c>
      <c t="s" s="6" r="N26">
        <v>645</v>
      </c>
      <c t="s" s="6" r="O26">
        <v>646</v>
      </c>
      <c t="s" s="6" r="P26">
        <v>647</v>
      </c>
    </row>
    <row r="27">
      <c t="s" s="3" r="A27">
        <v>648</v>
      </c>
      <c s="6" r="B27">
        <v>8049.0</v>
      </c>
      <c t="s" s="7" r="C27">
        <v>649</v>
      </c>
      <c t="s" s="3" r="D27">
        <v>650</v>
      </c>
      <c s="6" r="E27">
        <v>33.0</v>
      </c>
      <c s="8" r="F27">
        <v>14289.0</v>
      </c>
      <c s="8" r="G27">
        <v>14843.0</v>
      </c>
      <c t="s" s="10" r="H27">
        <v>651</v>
      </c>
      <c t="s" s="6" r="I27">
        <v>652</v>
      </c>
      <c t="s" s="6" r="J27">
        <v>653</v>
      </c>
      <c t="s" s="6" r="K27">
        <v>654</v>
      </c>
      <c t="s" s="6" r="L27">
        <v>655</v>
      </c>
      <c t="s" s="6" r="M27">
        <v>656</v>
      </c>
      <c t="s" s="6" r="N27">
        <v>657</v>
      </c>
      <c t="s" s="6" r="O27">
        <v>658</v>
      </c>
      <c t="s" s="6" r="P27">
        <v>659</v>
      </c>
    </row>
    <row r="28">
      <c t="s" s="3" r="A28">
        <v>660</v>
      </c>
      <c s="6" r="B28">
        <v>8051.0</v>
      </c>
      <c t="s" s="7" r="C28">
        <v>661</v>
      </c>
      <c t="s" s="3" r="D28">
        <v>662</v>
      </c>
      <c s="6" r="E28">
        <v>31.0</v>
      </c>
      <c s="8" r="F28">
        <v>15507.0</v>
      </c>
      <c s="8" r="G28">
        <v>15324.0</v>
      </c>
      <c t="str" s="9" r="H28">
        <f>+1.19%</f>
        <v>0.0119</v>
      </c>
      <c t="s" s="6" r="I28">
        <v>663</v>
      </c>
      <c t="s" s="6" r="J28">
        <v>664</v>
      </c>
      <c t="s" s="6" r="K28">
        <v>665</v>
      </c>
      <c t="s" s="6" r="L28">
        <v>666</v>
      </c>
      <c t="s" s="6" r="M28">
        <v>667</v>
      </c>
      <c t="s" s="6" r="N28">
        <v>668</v>
      </c>
      <c t="s" s="6" r="O28">
        <v>669</v>
      </c>
      <c t="s" s="6" r="P28">
        <v>670</v>
      </c>
    </row>
    <row r="29">
      <c t="s" s="3" r="A29">
        <v>671</v>
      </c>
      <c s="6" r="B29">
        <v>8053.0</v>
      </c>
      <c t="s" s="7" r="C29">
        <v>672</v>
      </c>
      <c t="s" s="3" r="D29">
        <v>673</v>
      </c>
      <c s="6" r="E29">
        <v>62.0</v>
      </c>
      <c s="6" r="F29">
        <v>813.0</v>
      </c>
      <c s="6" r="G29">
        <v>843.0</v>
      </c>
      <c t="s" s="10" r="H29">
        <v>674</v>
      </c>
      <c t="s" s="6" r="I29">
        <v>675</v>
      </c>
      <c t="s" s="6" r="J29">
        <v>676</v>
      </c>
      <c t="s" s="6" r="K29">
        <v>677</v>
      </c>
      <c t="s" s="6" r="L29">
        <v>678</v>
      </c>
      <c t="s" s="6" r="M29">
        <v>679</v>
      </c>
      <c t="s" s="6" r="N29">
        <v>680</v>
      </c>
      <c t="s" s="6" r="O29">
        <v>681</v>
      </c>
      <c t="s" s="6" r="P29">
        <v>682</v>
      </c>
    </row>
    <row r="30">
      <c t="s" s="3" r="A30">
        <v>683</v>
      </c>
      <c s="6" r="B30">
        <v>8055.0</v>
      </c>
      <c t="s" s="7" r="C30">
        <v>684</v>
      </c>
      <c t="s" s="3" r="D30">
        <v>685</v>
      </c>
      <c s="6" r="E30">
        <v>45.0</v>
      </c>
      <c s="8" r="F30">
        <v>6519.0</v>
      </c>
      <c s="8" r="G30">
        <v>6711.0</v>
      </c>
      <c t="s" s="10" r="H30">
        <v>686</v>
      </c>
      <c t="s" s="6" r="I30">
        <v>687</v>
      </c>
      <c t="s" s="6" r="J30">
        <v>688</v>
      </c>
      <c t="s" s="6" r="K30">
        <v>689</v>
      </c>
      <c t="s" s="6" r="L30">
        <v>690</v>
      </c>
      <c t="s" s="6" r="M30">
        <v>691</v>
      </c>
      <c t="s" s="6" r="N30">
        <v>692</v>
      </c>
      <c t="s" s="6" r="O30">
        <v>693</v>
      </c>
      <c t="s" s="6" r="P30">
        <v>694</v>
      </c>
    </row>
    <row r="31">
      <c t="s" s="3" r="A31">
        <v>695</v>
      </c>
      <c s="6" r="B31">
        <v>8057.0</v>
      </c>
      <c t="s" s="7" r="C31">
        <v>696</v>
      </c>
      <c t="s" s="3" r="D31">
        <v>697</v>
      </c>
      <c s="6" r="E31">
        <v>61.0</v>
      </c>
      <c s="8" r="F31">
        <v>1365.0</v>
      </c>
      <c s="8" r="G31">
        <v>1394.0</v>
      </c>
      <c t="s" s="10" r="H31">
        <v>698</v>
      </c>
      <c t="s" s="6" r="I31">
        <v>699</v>
      </c>
      <c t="s" s="6" r="J31">
        <v>700</v>
      </c>
      <c t="s" s="6" r="K31">
        <v>701</v>
      </c>
      <c t="s" s="6" r="L31">
        <v>702</v>
      </c>
      <c t="s" s="6" r="M31">
        <v>703</v>
      </c>
      <c t="s" s="6" r="N31">
        <v>704</v>
      </c>
      <c t="s" s="6" r="O31">
        <v>705</v>
      </c>
      <c t="s" s="6" r="P31">
        <v>706</v>
      </c>
    </row>
    <row r="32">
      <c t="s" s="3" r="A32">
        <v>707</v>
      </c>
      <c s="6" r="B32">
        <v>8059.0</v>
      </c>
      <c t="s" s="7" r="C32">
        <v>708</v>
      </c>
      <c t="s" s="3" r="D32">
        <v>709</v>
      </c>
      <c s="6" r="E32">
        <v>4.0</v>
      </c>
      <c s="8" r="F32">
        <v>551798.0</v>
      </c>
      <c s="8" r="G32">
        <v>534543.0</v>
      </c>
      <c t="str" s="9" r="H32">
        <f>+3.23%</f>
        <v>0.0323</v>
      </c>
      <c t="s" s="6" r="I32">
        <v>710</v>
      </c>
      <c t="s" s="6" r="J32">
        <v>711</v>
      </c>
      <c t="s" s="6" r="K32">
        <v>712</v>
      </c>
      <c t="s" s="6" r="L32">
        <v>713</v>
      </c>
      <c t="s" s="6" r="M32">
        <v>714</v>
      </c>
      <c t="s" s="6" r="N32">
        <v>715</v>
      </c>
      <c t="s" s="6" r="O32">
        <v>716</v>
      </c>
      <c t="s" s="6" r="P32">
        <v>717</v>
      </c>
    </row>
    <row r="33">
      <c t="s" s="3" r="A33">
        <v>718</v>
      </c>
      <c s="6" r="B33">
        <v>8061.0</v>
      </c>
      <c t="s" s="7" r="C33">
        <v>719</v>
      </c>
      <c t="s" s="3" r="D33">
        <v>720</v>
      </c>
      <c s="6" r="E33">
        <v>60.0</v>
      </c>
      <c s="8" r="F33">
        <v>1423.0</v>
      </c>
      <c s="8" r="G33">
        <v>1398.0</v>
      </c>
      <c t="str" s="9" r="H33">
        <f>+1.79%</f>
        <v>0.0179</v>
      </c>
      <c t="s" s="6" r="I33">
        <v>721</v>
      </c>
      <c t="s" s="6" r="J33">
        <v>722</v>
      </c>
      <c t="s" s="6" r="K33">
        <v>723</v>
      </c>
      <c t="s" s="6" r="L33">
        <v>724</v>
      </c>
      <c t="s" s="6" r="M33">
        <v>725</v>
      </c>
      <c t="s" s="6" r="N33">
        <v>726</v>
      </c>
      <c t="s" s="6" r="O33">
        <v>727</v>
      </c>
      <c t="s" s="6" r="P33">
        <v>728</v>
      </c>
    </row>
    <row r="34">
      <c t="s" s="3" r="A34">
        <v>729</v>
      </c>
      <c s="6" r="B34">
        <v>8063.0</v>
      </c>
      <c t="s" s="7" r="C34">
        <v>730</v>
      </c>
      <c t="s" s="3" r="D34">
        <v>731</v>
      </c>
      <c s="6" r="E34">
        <v>41.0</v>
      </c>
      <c s="8" r="F34">
        <v>8037.0</v>
      </c>
      <c s="8" r="G34">
        <v>8270.0</v>
      </c>
      <c t="s" s="10" r="H34">
        <v>732</v>
      </c>
      <c t="s" s="6" r="I34">
        <v>733</v>
      </c>
      <c t="s" s="6" r="J34">
        <v>734</v>
      </c>
      <c t="s" s="6" r="K34">
        <v>735</v>
      </c>
      <c t="s" s="6" r="L34">
        <v>736</v>
      </c>
      <c t="s" s="6" r="M34">
        <v>737</v>
      </c>
      <c t="s" s="6" r="N34">
        <v>738</v>
      </c>
      <c t="s" s="6" r="O34">
        <v>739</v>
      </c>
      <c t="s" s="6" r="P34">
        <v>740</v>
      </c>
    </row>
    <row r="35">
      <c t="s" s="3" r="A35">
        <v>741</v>
      </c>
      <c s="6" r="B35">
        <v>8067.0</v>
      </c>
      <c t="s" s="7" r="C35">
        <v>742</v>
      </c>
      <c t="s" s="3" r="D35">
        <v>743</v>
      </c>
      <c s="6" r="E35">
        <v>14.0</v>
      </c>
      <c s="8" r="F35">
        <v>53284.0</v>
      </c>
      <c s="8" r="G35">
        <v>51334.0</v>
      </c>
      <c t="str" s="9" r="H35">
        <f>+3.8%</f>
        <v>0.038</v>
      </c>
      <c t="s" s="6" r="I35">
        <v>744</v>
      </c>
      <c t="s" s="6" r="J35">
        <v>745</v>
      </c>
      <c t="s" s="6" r="K35">
        <v>746</v>
      </c>
      <c t="s" s="6" r="L35">
        <v>747</v>
      </c>
      <c t="s" s="6" r="M35">
        <v>748</v>
      </c>
      <c t="s" s="6" r="N35">
        <v>749</v>
      </c>
      <c t="s" s="6" r="O35">
        <v>750</v>
      </c>
      <c t="s" s="6" r="P35">
        <v>751</v>
      </c>
    </row>
    <row r="36">
      <c t="s" s="3" r="A36">
        <v>752</v>
      </c>
      <c s="6" r="B36">
        <v>8065.0</v>
      </c>
      <c t="s" s="7" r="C36">
        <v>753</v>
      </c>
      <c t="s" s="3" r="D36">
        <v>754</v>
      </c>
      <c s="6" r="E36">
        <v>43.0</v>
      </c>
      <c s="8" r="F36">
        <v>7306.0</v>
      </c>
      <c s="8" r="G36">
        <v>7310.0</v>
      </c>
      <c t="s" s="10" r="H36">
        <v>755</v>
      </c>
      <c t="s" s="6" r="I36">
        <v>756</v>
      </c>
      <c t="s" s="6" r="J36">
        <v>757</v>
      </c>
      <c t="s" s="6" r="K36">
        <v>758</v>
      </c>
      <c t="s" s="6" r="L36">
        <v>759</v>
      </c>
      <c t="s" s="6" r="M36">
        <v>760</v>
      </c>
      <c t="s" s="6" r="N36">
        <v>761</v>
      </c>
      <c t="s" s="6" r="O36">
        <v>762</v>
      </c>
      <c t="s" s="6" r="P36">
        <v>763</v>
      </c>
    </row>
    <row r="37">
      <c t="s" s="3" r="A37">
        <v>764</v>
      </c>
      <c s="6" r="B37">
        <v>8069.0</v>
      </c>
      <c t="s" s="7" r="C37">
        <v>765</v>
      </c>
      <c t="s" s="3" r="D37">
        <v>766</v>
      </c>
      <c s="6" r="E37">
        <v>6.0</v>
      </c>
      <c s="8" r="F37">
        <v>315988.0</v>
      </c>
      <c s="8" r="G37">
        <v>299630.0</v>
      </c>
      <c t="str" s="9" r="H37">
        <f>+5.46%</f>
        <v>0.0546</v>
      </c>
      <c t="s" s="6" r="I37">
        <v>767</v>
      </c>
      <c t="s" s="6" r="J37">
        <v>768</v>
      </c>
      <c t="s" s="6" r="K37">
        <v>769</v>
      </c>
      <c t="s" s="6" r="L37">
        <v>770</v>
      </c>
      <c t="s" s="6" r="M37">
        <v>771</v>
      </c>
      <c t="s" s="6" r="N37">
        <v>772</v>
      </c>
      <c t="s" s="6" r="O37">
        <v>773</v>
      </c>
      <c t="s" s="6" r="P37">
        <v>774</v>
      </c>
    </row>
    <row r="38">
      <c t="s" s="3" r="A38">
        <v>775</v>
      </c>
      <c s="6" r="B38">
        <v>8071.0</v>
      </c>
      <c t="s" s="7" r="C38">
        <v>776</v>
      </c>
      <c t="s" s="3" r="D38">
        <v>777</v>
      </c>
      <c s="6" r="E38">
        <v>32.0</v>
      </c>
      <c s="8" r="F38">
        <v>14446.0</v>
      </c>
      <c s="8" r="G38">
        <v>15507.0</v>
      </c>
      <c t="s" s="10" r="H38">
        <v>778</v>
      </c>
      <c t="s" s="6" r="I38">
        <v>779</v>
      </c>
      <c t="s" s="6" r="J38">
        <v>780</v>
      </c>
      <c t="s" s="6" r="K38">
        <v>781</v>
      </c>
      <c t="s" s="6" r="L38">
        <v>782</v>
      </c>
      <c t="s" s="6" r="M38">
        <v>783</v>
      </c>
      <c t="s" s="6" r="N38">
        <v>784</v>
      </c>
      <c t="s" s="6" r="O38">
        <v>785</v>
      </c>
      <c t="s" s="6" r="P38">
        <v>786</v>
      </c>
    </row>
    <row r="39">
      <c t="s" s="3" r="A39">
        <v>787</v>
      </c>
      <c s="6" r="B39">
        <v>8073.0</v>
      </c>
      <c t="s" s="7" r="C39">
        <v>788</v>
      </c>
      <c t="s" s="3" r="D39">
        <v>789</v>
      </c>
      <c s="6" r="E39">
        <v>49.0</v>
      </c>
      <c s="8" r="F39">
        <v>5430.0</v>
      </c>
      <c s="8" r="G39">
        <v>5467.0</v>
      </c>
      <c t="s" s="10" r="H39">
        <v>790</v>
      </c>
      <c t="s" s="6" r="I39">
        <v>791</v>
      </c>
      <c t="s" s="6" r="J39">
        <v>792</v>
      </c>
      <c t="s" s="6" r="K39">
        <v>793</v>
      </c>
      <c t="s" s="6" r="L39">
        <v>794</v>
      </c>
      <c t="s" s="6" r="M39">
        <v>795</v>
      </c>
      <c t="s" s="6" r="N39">
        <v>796</v>
      </c>
      <c t="s" s="6" r="O39">
        <v>797</v>
      </c>
      <c t="s" s="6" r="P39">
        <v>798</v>
      </c>
    </row>
    <row r="40">
      <c t="s" s="3" r="A40">
        <v>799</v>
      </c>
      <c s="6" r="B40">
        <v>8075.0</v>
      </c>
      <c t="s" s="7" r="C40">
        <v>800</v>
      </c>
      <c t="s" s="3" r="D40">
        <v>801</v>
      </c>
      <c s="6" r="E40">
        <v>25.0</v>
      </c>
      <c s="8" r="F40">
        <v>22450.0</v>
      </c>
      <c s="8" r="G40">
        <v>22709.0</v>
      </c>
      <c t="s" s="10" r="H40">
        <v>802</v>
      </c>
      <c t="s" s="6" r="I40">
        <v>803</v>
      </c>
      <c t="s" s="6" r="J40">
        <v>804</v>
      </c>
      <c t="s" s="6" r="K40">
        <v>805</v>
      </c>
      <c t="s" s="6" r="L40">
        <v>806</v>
      </c>
      <c t="s" s="6" r="M40">
        <v>807</v>
      </c>
      <c t="s" s="6" r="N40">
        <v>808</v>
      </c>
      <c t="s" s="6" r="O40">
        <v>809</v>
      </c>
      <c t="s" s="6" r="P40">
        <v>810</v>
      </c>
    </row>
    <row r="41">
      <c t="s" s="3" r="A41">
        <v>811</v>
      </c>
      <c s="6" r="B41">
        <v>8077.0</v>
      </c>
      <c t="s" s="7" r="C41">
        <v>812</v>
      </c>
      <c t="s" s="3" r="D41">
        <v>813</v>
      </c>
      <c s="6" r="E41">
        <v>11.0</v>
      </c>
      <c s="8" r="F41">
        <v>147554.0</v>
      </c>
      <c s="8" r="G41">
        <v>146723.0</v>
      </c>
      <c t="str" s="9" r="H41">
        <f>+0.57%</f>
        <v>0.0057</v>
      </c>
      <c t="s" s="6" r="I41">
        <v>814</v>
      </c>
      <c t="s" s="6" r="J41">
        <v>815</v>
      </c>
      <c t="s" s="6" r="K41">
        <v>816</v>
      </c>
      <c t="s" s="6" r="L41">
        <v>817</v>
      </c>
      <c t="s" s="6" r="M41">
        <v>818</v>
      </c>
      <c t="s" s="6" r="N41">
        <v>819</v>
      </c>
      <c t="s" s="6" r="O41">
        <v>820</v>
      </c>
      <c t="s" s="6" r="P41">
        <v>821</v>
      </c>
    </row>
    <row r="42">
      <c t="s" s="3" r="A42">
        <v>822</v>
      </c>
      <c s="6" r="B42">
        <v>8079.0</v>
      </c>
      <c t="s" s="7" r="C42">
        <v>823</v>
      </c>
      <c t="s" s="3" r="D42">
        <v>824</v>
      </c>
      <c s="6" r="E42">
        <v>63.0</v>
      </c>
      <c s="6" r="F42">
        <v>721.0</v>
      </c>
      <c s="6" r="G42">
        <v>712.0</v>
      </c>
      <c t="str" s="9" r="H42">
        <f>+1.26%</f>
        <v>0.0126</v>
      </c>
      <c t="s" s="6" r="I42">
        <v>825</v>
      </c>
      <c t="s" s="6" r="J42">
        <v>826</v>
      </c>
      <c t="s" s="6" r="K42">
        <v>827</v>
      </c>
      <c t="s" s="6" r="L42">
        <v>828</v>
      </c>
      <c t="s" s="6" r="M42">
        <v>829</v>
      </c>
      <c t="s" s="6" r="N42">
        <v>830</v>
      </c>
      <c t="s" s="6" r="O42">
        <v>831</v>
      </c>
      <c t="s" s="6" r="P42">
        <v>832</v>
      </c>
    </row>
    <row r="43">
      <c t="s" s="3" r="A43">
        <v>833</v>
      </c>
      <c s="6" r="B43">
        <v>8081.0</v>
      </c>
      <c t="s" s="7" r="C43">
        <v>834</v>
      </c>
      <c t="s" s="3" r="D43">
        <v>835</v>
      </c>
      <c s="6" r="E43">
        <v>34.0</v>
      </c>
      <c s="8" r="F43">
        <v>13103.0</v>
      </c>
      <c s="8" r="G43">
        <v>13795.0</v>
      </c>
      <c t="s" s="10" r="H43">
        <v>836</v>
      </c>
      <c t="s" s="6" r="I43">
        <v>837</v>
      </c>
      <c t="s" s="6" r="J43">
        <v>838</v>
      </c>
      <c t="s" s="6" r="K43">
        <v>839</v>
      </c>
      <c t="s" s="6" r="L43">
        <v>840</v>
      </c>
      <c t="s" s="6" r="M43">
        <v>841</v>
      </c>
      <c t="s" s="6" r="N43">
        <v>842</v>
      </c>
      <c t="s" s="6" r="O43">
        <v>843</v>
      </c>
      <c t="s" s="6" r="P43">
        <v>844</v>
      </c>
    </row>
    <row r="44">
      <c t="s" s="3" r="A44">
        <v>845</v>
      </c>
      <c s="6" r="B44">
        <v>8083.0</v>
      </c>
      <c t="s" s="7" r="C44">
        <v>846</v>
      </c>
      <c t="s" s="3" r="D44">
        <v>847</v>
      </c>
      <c s="6" r="E44">
        <v>21.0</v>
      </c>
      <c s="8" r="F44">
        <v>25642.0</v>
      </c>
      <c s="8" r="G44">
        <v>25535.0</v>
      </c>
      <c t="str" s="9" r="H44">
        <f>+0.42%</f>
        <v>0.0042</v>
      </c>
      <c t="s" s="6" r="I44">
        <v>848</v>
      </c>
      <c t="s" s="6" r="J44">
        <v>849</v>
      </c>
      <c t="s" s="6" r="K44">
        <v>850</v>
      </c>
      <c t="s" s="6" r="L44">
        <v>851</v>
      </c>
      <c t="s" s="6" r="M44">
        <v>852</v>
      </c>
      <c t="s" s="6" r="N44">
        <v>853</v>
      </c>
      <c t="s" s="6" r="O44">
        <v>854</v>
      </c>
      <c t="s" s="6" r="P44">
        <v>855</v>
      </c>
    </row>
    <row r="45">
      <c t="s" s="3" r="A45">
        <v>856</v>
      </c>
      <c s="6" r="B45">
        <v>8085.0</v>
      </c>
      <c t="s" s="7" r="C45">
        <v>857</v>
      </c>
      <c t="s" s="3" r="D45">
        <v>858</v>
      </c>
      <c s="6" r="E45">
        <v>17.0</v>
      </c>
      <c s="8" r="F45">
        <v>40713.0</v>
      </c>
      <c s="8" r="G45">
        <v>41276.0</v>
      </c>
      <c t="s" s="10" r="H45">
        <v>859</v>
      </c>
      <c t="s" s="6" r="I45">
        <v>860</v>
      </c>
      <c t="s" s="6" r="J45">
        <v>861</v>
      </c>
      <c t="s" s="6" r="K45">
        <v>862</v>
      </c>
      <c t="s" s="6" r="L45">
        <v>863</v>
      </c>
      <c t="s" s="6" r="M45">
        <v>864</v>
      </c>
      <c t="s" s="6" r="N45">
        <v>865</v>
      </c>
      <c t="s" s="6" r="O45">
        <v>866</v>
      </c>
      <c t="s" s="6" r="P45">
        <v>867</v>
      </c>
    </row>
    <row r="46">
      <c t="s" s="3" r="A46">
        <v>868</v>
      </c>
      <c s="6" r="B46">
        <v>8087.0</v>
      </c>
      <c t="s" s="7" r="C46">
        <v>869</v>
      </c>
      <c t="s" s="3" r="D46">
        <v>870</v>
      </c>
      <c s="6" r="E46">
        <v>20.0</v>
      </c>
      <c s="8" r="F46">
        <v>28404.0</v>
      </c>
      <c s="8" r="G46">
        <v>28159.0</v>
      </c>
      <c t="str" s="9" r="H46">
        <f>+0.87%</f>
        <v>0.0087</v>
      </c>
      <c t="s" s="6" r="I46">
        <v>871</v>
      </c>
      <c t="s" s="6" r="J46">
        <v>872</v>
      </c>
      <c t="s" s="6" r="K46">
        <v>873</v>
      </c>
      <c t="s" s="6" r="L46">
        <v>874</v>
      </c>
      <c t="s" s="6" r="M46">
        <v>875</v>
      </c>
      <c t="s" s="6" r="N46">
        <v>876</v>
      </c>
      <c t="s" s="6" r="O46">
        <v>877</v>
      </c>
      <c t="s" s="6" r="P46">
        <v>878</v>
      </c>
    </row>
    <row r="47">
      <c t="s" s="3" r="A47">
        <v>879</v>
      </c>
      <c s="6" r="B47">
        <v>8089.0</v>
      </c>
      <c t="s" s="7" r="C47">
        <v>880</v>
      </c>
      <c t="s" s="3" r="D47">
        <v>881</v>
      </c>
      <c s="6" r="E47">
        <v>26.0</v>
      </c>
      <c s="8" r="F47">
        <v>18703.0</v>
      </c>
      <c s="8" r="G47">
        <v>18831.0</v>
      </c>
      <c t="s" s="10" r="H47">
        <v>882</v>
      </c>
      <c t="s" s="6" r="I47">
        <v>883</v>
      </c>
      <c t="s" s="6" r="J47">
        <v>884</v>
      </c>
      <c t="s" s="6" r="K47">
        <v>885</v>
      </c>
      <c t="s" s="6" r="L47">
        <v>886</v>
      </c>
      <c t="s" s="6" r="M47">
        <v>887</v>
      </c>
      <c t="s" s="6" r="N47">
        <v>888</v>
      </c>
      <c t="s" s="6" r="O47">
        <v>889</v>
      </c>
      <c t="s" s="6" r="P47">
        <v>890</v>
      </c>
    </row>
    <row r="48">
      <c t="s" s="3" r="A48">
        <v>891</v>
      </c>
      <c s="6" r="B48">
        <v>8091.0</v>
      </c>
      <c t="s" s="7" r="C48">
        <v>892</v>
      </c>
      <c t="s" s="3" r="D48">
        <v>893</v>
      </c>
      <c s="6" r="E48">
        <v>52.0</v>
      </c>
      <c s="8" r="F48">
        <v>4557.0</v>
      </c>
      <c s="8" r="G48">
        <v>4436.0</v>
      </c>
      <c t="str" s="9" r="H48">
        <f>+2.73%</f>
        <v>0.0273</v>
      </c>
      <c t="s" s="6" r="I48">
        <v>894</v>
      </c>
      <c t="s" s="6" r="J48">
        <v>895</v>
      </c>
      <c t="s" s="6" r="K48">
        <v>896</v>
      </c>
      <c t="s" s="6" r="L48">
        <v>897</v>
      </c>
      <c t="s" s="6" r="M48">
        <v>898</v>
      </c>
      <c t="s" s="6" r="N48">
        <v>899</v>
      </c>
      <c t="s" s="6" r="O48">
        <v>900</v>
      </c>
      <c t="s" s="6" r="P48">
        <v>901</v>
      </c>
    </row>
    <row r="49">
      <c t="s" s="3" r="A49">
        <v>902</v>
      </c>
      <c s="6" r="B49">
        <v>8093.0</v>
      </c>
      <c t="s" s="7" r="C49">
        <v>903</v>
      </c>
      <c t="s" s="3" r="D49">
        <v>904</v>
      </c>
      <c s="6" r="E49">
        <v>30.0</v>
      </c>
      <c s="8" r="F49">
        <v>16121.0</v>
      </c>
      <c s="8" r="G49">
        <v>16206.0</v>
      </c>
      <c t="s" s="10" r="H49">
        <v>905</v>
      </c>
      <c t="s" s="6" r="I49">
        <v>906</v>
      </c>
      <c t="s" s="6" r="J49">
        <v>907</v>
      </c>
      <c t="s" s="6" r="K49">
        <v>908</v>
      </c>
      <c t="s" s="6" r="L49">
        <v>909</v>
      </c>
      <c t="s" s="6" r="M49">
        <v>910</v>
      </c>
      <c t="s" s="6" r="N49">
        <v>911</v>
      </c>
      <c t="s" s="6" r="O49">
        <v>912</v>
      </c>
      <c t="s" s="6" r="P49">
        <v>913</v>
      </c>
    </row>
    <row r="50">
      <c t="s" s="3" r="A50">
        <v>914</v>
      </c>
      <c s="6" r="B50">
        <v>8095.0</v>
      </c>
      <c t="s" s="7" r="C50">
        <v>915</v>
      </c>
      <c t="s" s="3" r="D50">
        <v>916</v>
      </c>
      <c s="6" r="E50">
        <v>53.0</v>
      </c>
      <c s="8" r="F50">
        <v>4356.0</v>
      </c>
      <c s="8" r="G50">
        <v>4442.0</v>
      </c>
      <c t="s" s="10" r="H50">
        <v>917</v>
      </c>
      <c t="s" s="6" r="I50">
        <v>918</v>
      </c>
      <c t="s" s="6" r="J50">
        <v>919</v>
      </c>
      <c t="s" s="6" r="K50">
        <v>920</v>
      </c>
      <c t="s" s="6" r="L50">
        <v>921</v>
      </c>
      <c t="s" s="6" r="M50">
        <v>922</v>
      </c>
      <c t="s" s="6" r="N50">
        <v>923</v>
      </c>
      <c t="s" s="6" r="O50">
        <v>924</v>
      </c>
      <c t="s" s="6" r="P50">
        <v>925</v>
      </c>
    </row>
    <row r="51">
      <c t="s" s="3" r="A51">
        <v>926</v>
      </c>
      <c s="6" r="B51">
        <v>8097.0</v>
      </c>
      <c t="s" s="7" r="C51">
        <v>927</v>
      </c>
      <c t="s" s="3" r="D51">
        <v>928</v>
      </c>
      <c s="6" r="E51">
        <v>28.0</v>
      </c>
      <c s="8" r="F51">
        <v>17379.0</v>
      </c>
      <c s="8" r="G51">
        <v>17148.0</v>
      </c>
      <c t="str" s="9" r="H51">
        <f>+1.35%</f>
        <v>0.0135</v>
      </c>
      <c t="s" s="6" r="I51">
        <v>929</v>
      </c>
      <c t="s" s="6" r="J51">
        <v>930</v>
      </c>
      <c t="s" s="6" r="K51">
        <v>931</v>
      </c>
      <c t="s" s="6" r="L51">
        <v>932</v>
      </c>
      <c t="s" s="6" r="M51">
        <v>933</v>
      </c>
      <c t="s" s="6" r="N51">
        <v>934</v>
      </c>
      <c t="s" s="6" r="O51">
        <v>935</v>
      </c>
      <c t="s" s="6" r="P51">
        <v>936</v>
      </c>
    </row>
    <row r="52">
      <c t="s" s="3" r="A52">
        <v>937</v>
      </c>
      <c s="6" r="B52">
        <v>8099.0</v>
      </c>
      <c t="s" s="7" r="C52">
        <v>938</v>
      </c>
      <c t="s" s="3" r="D52">
        <v>939</v>
      </c>
      <c s="6" r="E52">
        <v>35.0</v>
      </c>
      <c s="8" r="F52">
        <v>12291.0</v>
      </c>
      <c s="8" r="G52">
        <v>12551.0</v>
      </c>
      <c t="s" s="10" r="H52">
        <v>940</v>
      </c>
      <c t="s" s="6" r="I52">
        <v>941</v>
      </c>
      <c t="s" s="6" r="J52">
        <v>942</v>
      </c>
      <c t="s" s="6" r="K52">
        <v>943</v>
      </c>
      <c t="s" s="6" r="L52">
        <v>944</v>
      </c>
      <c t="s" s="6" r="M52">
        <v>945</v>
      </c>
      <c t="s" s="6" r="N52">
        <v>946</v>
      </c>
      <c t="s" s="6" r="O52">
        <v>947</v>
      </c>
      <c t="s" s="6" r="P52">
        <v>948</v>
      </c>
    </row>
    <row r="53">
      <c t="s" s="3" r="A53">
        <v>949</v>
      </c>
      <c s="6" r="B53">
        <v>8101.0</v>
      </c>
      <c t="s" s="7" r="C53">
        <v>950</v>
      </c>
      <c t="s" s="3" r="D53">
        <v>951</v>
      </c>
      <c s="6" r="E53">
        <v>10.0</v>
      </c>
      <c s="8" r="F53">
        <v>161451.0</v>
      </c>
      <c s="8" r="G53">
        <v>159063.0</v>
      </c>
      <c t="str" s="9" r="H53">
        <f>+1.5%</f>
        <v>0.015</v>
      </c>
      <c t="s" s="6" r="I53">
        <v>952</v>
      </c>
      <c t="s" s="6" r="J53">
        <v>953</v>
      </c>
      <c t="s" s="6" r="K53">
        <v>954</v>
      </c>
      <c t="s" s="6" r="L53">
        <v>955</v>
      </c>
      <c t="s" s="6" r="M53">
        <v>956</v>
      </c>
      <c t="s" s="6" r="N53">
        <v>957</v>
      </c>
      <c t="s" s="6" r="O53">
        <v>958</v>
      </c>
      <c t="s" s="6" r="P53">
        <v>959</v>
      </c>
    </row>
    <row r="54">
      <c t="s" s="3" r="A54">
        <v>960</v>
      </c>
      <c s="6" r="B54">
        <v>8103.0</v>
      </c>
      <c t="s" s="7" r="C54">
        <v>961</v>
      </c>
      <c t="s" s="3" r="D54">
        <v>962</v>
      </c>
      <c s="6" r="E54">
        <v>44.0</v>
      </c>
      <c s="8" r="F54">
        <v>6807.0</v>
      </c>
      <c s="8" r="G54">
        <v>6666.0</v>
      </c>
      <c t="str" s="9" r="H54">
        <f>+2.12%</f>
        <v>0.0212</v>
      </c>
      <c t="s" s="6" r="I54">
        <v>963</v>
      </c>
      <c t="s" s="6" r="J54">
        <v>964</v>
      </c>
      <c t="s" s="6" r="K54">
        <v>965</v>
      </c>
      <c t="s" s="6" r="L54">
        <v>966</v>
      </c>
      <c t="s" s="6" r="M54">
        <v>967</v>
      </c>
      <c t="s" s="6" r="N54">
        <v>968</v>
      </c>
      <c t="s" s="6" r="O54">
        <v>969</v>
      </c>
      <c t="s" s="6" r="P54">
        <v>970</v>
      </c>
    </row>
    <row r="55">
      <c t="s" s="3" r="A55">
        <v>971</v>
      </c>
      <c s="6" r="B55">
        <v>8105.0</v>
      </c>
      <c t="s" s="7" r="C55">
        <v>972</v>
      </c>
      <c t="s" s="3" r="D55">
        <v>973</v>
      </c>
      <c s="6" r="E55">
        <v>37.0</v>
      </c>
      <c s="8" r="F55">
        <v>11803.0</v>
      </c>
      <c s="8" r="G55">
        <v>11982.0</v>
      </c>
      <c t="s" s="10" r="H55">
        <v>974</v>
      </c>
      <c t="s" s="6" r="I55">
        <v>975</v>
      </c>
      <c t="s" s="6" r="J55">
        <v>976</v>
      </c>
      <c t="s" s="6" r="K55">
        <v>977</v>
      </c>
      <c t="s" s="6" r="L55">
        <v>978</v>
      </c>
      <c t="s" s="6" r="M55">
        <v>979</v>
      </c>
      <c t="s" s="6" r="N55">
        <v>980</v>
      </c>
      <c t="s" s="6" r="O55">
        <v>981</v>
      </c>
      <c t="s" s="6" r="P55">
        <v>982</v>
      </c>
    </row>
    <row r="56">
      <c t="s" s="3" r="A56">
        <v>983</v>
      </c>
      <c s="6" r="B56">
        <v>8107.0</v>
      </c>
      <c t="s" s="7" r="C56">
        <v>984</v>
      </c>
      <c t="s" s="3" r="D56">
        <v>985</v>
      </c>
      <c s="6" r="E56">
        <v>23.0</v>
      </c>
      <c s="8" r="F56">
        <v>23513.0</v>
      </c>
      <c s="8" r="G56">
        <v>23509.0</v>
      </c>
      <c t="str" s="9" r="H56">
        <f>+0.02%</f>
        <v>0.0002</v>
      </c>
      <c t="s" s="6" r="I56">
        <v>986</v>
      </c>
      <c t="s" s="6" r="J56">
        <v>987</v>
      </c>
      <c t="s" s="6" r="K56">
        <v>988</v>
      </c>
      <c t="s" s="6" r="L56">
        <v>989</v>
      </c>
      <c t="s" s="6" r="M56">
        <v>990</v>
      </c>
      <c t="s" s="6" r="N56">
        <v>991</v>
      </c>
      <c t="s" s="6" r="O56">
        <v>992</v>
      </c>
      <c t="s" s="6" r="P56">
        <v>993</v>
      </c>
    </row>
    <row r="57">
      <c t="s" s="3" r="A57">
        <v>994</v>
      </c>
      <c s="6" r="B57">
        <v>8109.0</v>
      </c>
      <c t="s" s="7" r="C57">
        <v>995</v>
      </c>
      <c t="s" s="3" r="D57">
        <v>996</v>
      </c>
      <c s="6" r="E57">
        <v>46.0</v>
      </c>
      <c s="8" r="F57">
        <v>6208.0</v>
      </c>
      <c s="8" r="G57">
        <v>6108.0</v>
      </c>
      <c t="str" s="9" r="H57">
        <f>+1.64%</f>
        <v>0.0164</v>
      </c>
      <c t="s" s="6" r="I57">
        <v>997</v>
      </c>
      <c t="s" s="6" r="J57">
        <v>998</v>
      </c>
      <c t="s" s="6" r="K57">
        <v>999</v>
      </c>
      <c t="s" s="6" r="L57">
        <v>1000</v>
      </c>
      <c t="s" s="6" r="M57">
        <v>1001</v>
      </c>
      <c t="s" s="6" r="N57">
        <v>1002</v>
      </c>
      <c t="s" s="6" r="O57">
        <v>1003</v>
      </c>
      <c t="s" s="6" r="P57">
        <v>1004</v>
      </c>
    </row>
    <row r="58">
      <c t="s" s="3" r="A58">
        <v>1005</v>
      </c>
      <c s="6" r="B58">
        <v>8111.0</v>
      </c>
      <c t="s" s="7" r="C58">
        <v>1006</v>
      </c>
      <c t="s" s="3" r="D58">
        <v>1007</v>
      </c>
      <c s="6" r="E58">
        <v>64.0</v>
      </c>
      <c s="6" r="F58">
        <v>692.0</v>
      </c>
      <c s="6" r="G58">
        <v>699.0</v>
      </c>
      <c t="s" s="10" r="H58">
        <v>1008</v>
      </c>
      <c t="s" s="6" r="I58">
        <v>1009</v>
      </c>
      <c t="s" s="6" r="J58">
        <v>1010</v>
      </c>
      <c t="s" s="6" r="K58">
        <v>1011</v>
      </c>
      <c t="s" s="6" r="L58">
        <v>1012</v>
      </c>
      <c t="s" s="6" r="M58">
        <v>1013</v>
      </c>
      <c t="s" s="6" r="N58">
        <v>1014</v>
      </c>
      <c t="s" s="6" r="O58">
        <v>1015</v>
      </c>
      <c t="s" s="6" r="P58">
        <v>1016</v>
      </c>
    </row>
    <row r="59">
      <c t="s" s="3" r="A59">
        <v>1017</v>
      </c>
      <c s="6" r="B59">
        <v>8113.0</v>
      </c>
      <c t="s" s="7" r="C59">
        <v>1018</v>
      </c>
      <c t="s" s="3" r="D59">
        <v>1019</v>
      </c>
      <c s="6" r="E59">
        <v>42.0</v>
      </c>
      <c s="8" r="F59">
        <v>7678.0</v>
      </c>
      <c s="8" r="G59">
        <v>7359.0</v>
      </c>
      <c t="str" s="9" r="H59">
        <f>+4.33%</f>
        <v>0.0433</v>
      </c>
      <c t="s" s="6" r="I59">
        <v>1020</v>
      </c>
      <c t="s" s="6" r="J59">
        <v>1021</v>
      </c>
      <c t="s" s="6" r="K59">
        <v>1022</v>
      </c>
      <c t="s" s="6" r="L59">
        <v>1023</v>
      </c>
      <c t="s" s="6" r="M59">
        <v>1024</v>
      </c>
      <c t="s" s="6" r="N59">
        <v>1025</v>
      </c>
      <c t="s" s="6" r="O59">
        <v>1026</v>
      </c>
      <c t="s" s="6" r="P59">
        <v>1027</v>
      </c>
    </row>
    <row r="60">
      <c t="s" s="3" r="A60">
        <v>1028</v>
      </c>
      <c s="6" r="B60">
        <v>8115.0</v>
      </c>
      <c t="s" s="7" r="C60">
        <v>1029</v>
      </c>
      <c t="s" s="3" r="D60">
        <v>1030</v>
      </c>
      <c s="6" r="E60">
        <v>57.0</v>
      </c>
      <c s="8" r="F60">
        <v>2360.0</v>
      </c>
      <c s="8" r="G60">
        <v>2379.0</v>
      </c>
      <c t="s" s="10" r="H60">
        <v>1031</v>
      </c>
      <c t="s" s="6" r="I60">
        <v>1032</v>
      </c>
      <c t="s" s="6" r="J60">
        <v>1033</v>
      </c>
      <c t="s" s="6" r="K60">
        <v>1034</v>
      </c>
      <c t="s" s="6" r="L60">
        <v>1035</v>
      </c>
      <c t="s" s="6" r="M60">
        <v>1036</v>
      </c>
      <c t="s" s="6" r="N60">
        <v>1037</v>
      </c>
      <c t="s" s="6" r="O60">
        <v>1038</v>
      </c>
      <c t="s" s="6" r="P60">
        <v>1039</v>
      </c>
    </row>
    <row r="61">
      <c t="s" s="3" r="A61">
        <v>1040</v>
      </c>
      <c s="6" r="B61">
        <v>8117.0</v>
      </c>
      <c t="s" s="7" r="C61">
        <v>1041</v>
      </c>
      <c t="s" s="3" r="D61">
        <v>1042</v>
      </c>
      <c s="6" r="E61">
        <v>19.0</v>
      </c>
      <c s="8" r="F61">
        <v>28649.0</v>
      </c>
      <c s="8" r="G61">
        <v>27994.0</v>
      </c>
      <c t="str" s="9" r="H61">
        <f>+2.34%</f>
        <v>0.0234</v>
      </c>
      <c t="s" s="6" r="I61">
        <v>1043</v>
      </c>
      <c t="s" s="6" r="J61">
        <v>1044</v>
      </c>
      <c t="s" s="6" r="K61">
        <v>1045</v>
      </c>
      <c t="s" s="6" r="L61">
        <v>1046</v>
      </c>
      <c t="s" s="6" r="M61">
        <v>1047</v>
      </c>
      <c t="s" s="6" r="N61">
        <v>1048</v>
      </c>
      <c t="s" s="6" r="O61">
        <v>1049</v>
      </c>
      <c t="s" s="6" r="P61">
        <v>1050</v>
      </c>
    </row>
    <row r="62">
      <c t="s" s="3" r="A62">
        <v>1051</v>
      </c>
      <c s="6" r="B62">
        <v>8119.0</v>
      </c>
      <c t="s" s="7" r="C62">
        <v>1052</v>
      </c>
      <c t="s" s="3" r="D62">
        <v>1053</v>
      </c>
      <c s="6" r="E62">
        <v>24.0</v>
      </c>
      <c s="8" r="F62">
        <v>23275.0</v>
      </c>
      <c s="8" r="G62">
        <v>23350.0</v>
      </c>
      <c t="s" s="10" r="H62">
        <v>1054</v>
      </c>
      <c t="s" s="6" r="I62">
        <v>1055</v>
      </c>
      <c t="s" s="6" r="J62">
        <v>1056</v>
      </c>
      <c t="s" s="6" r="K62">
        <v>1057</v>
      </c>
      <c t="s" s="6" r="L62">
        <v>1058</v>
      </c>
      <c t="s" s="6" r="M62">
        <v>1059</v>
      </c>
      <c t="s" s="6" r="N62">
        <v>1060</v>
      </c>
      <c t="s" s="6" r="O62">
        <v>1061</v>
      </c>
      <c t="s" s="6" r="P62">
        <v>1062</v>
      </c>
    </row>
    <row r="63">
      <c t="s" s="3" r="A63">
        <v>1063</v>
      </c>
      <c s="6" r="B63">
        <v>8121.0</v>
      </c>
      <c t="s" s="7" r="C63">
        <v>1064</v>
      </c>
      <c t="s" s="3" r="D63">
        <v>1065</v>
      </c>
      <c s="6" r="E63">
        <v>51.0</v>
      </c>
      <c s="8" r="F63">
        <v>4803.0</v>
      </c>
      <c s="8" r="G63">
        <v>4814.0</v>
      </c>
      <c t="s" s="10" r="H63">
        <v>1066</v>
      </c>
      <c t="s" s="6" r="I63">
        <v>1067</v>
      </c>
      <c t="s" s="6" r="J63">
        <v>1068</v>
      </c>
      <c t="s" s="6" r="K63">
        <v>1069</v>
      </c>
      <c t="s" s="6" r="L63">
        <v>1070</v>
      </c>
      <c t="s" s="6" r="M63">
        <v>1071</v>
      </c>
      <c t="s" s="6" r="N63">
        <v>1072</v>
      </c>
      <c t="s" s="6" r="O63">
        <v>1073</v>
      </c>
      <c t="s" s="6" r="P63">
        <v>1074</v>
      </c>
    </row>
    <row r="64">
      <c t="s" s="3" r="A64">
        <v>1075</v>
      </c>
      <c s="6" r="B64">
        <v>8123.0</v>
      </c>
      <c t="s" s="7" r="C64">
        <v>1076</v>
      </c>
      <c t="s" s="3" r="D64">
        <v>1077</v>
      </c>
      <c s="6" r="E64">
        <v>9.0</v>
      </c>
      <c s="8" r="F64">
        <v>269785.0</v>
      </c>
      <c s="8" r="G64">
        <v>252825.0</v>
      </c>
      <c t="str" s="9" r="H64">
        <f>+6.71%</f>
        <v>0.0671</v>
      </c>
      <c t="s" s="6" r="I64">
        <v>1078</v>
      </c>
      <c t="s" s="6" r="J64">
        <v>1079</v>
      </c>
      <c t="s" s="6" r="K64">
        <v>1080</v>
      </c>
      <c t="s" s="6" r="L64">
        <v>1081</v>
      </c>
      <c t="s" s="6" r="M64">
        <v>1082</v>
      </c>
      <c t="s" s="6" r="N64">
        <v>1083</v>
      </c>
      <c t="s" s="6" r="O64">
        <v>1084</v>
      </c>
      <c t="s" s="6" r="P64">
        <v>1085</v>
      </c>
    </row>
    <row r="65">
      <c t="s" s="3" r="A65">
        <v>1086</v>
      </c>
      <c s="6" r="B65">
        <v>8125.0</v>
      </c>
      <c t="s" s="7" r="C65">
        <v>1087</v>
      </c>
      <c t="s" s="3" r="D65">
        <v>1088</v>
      </c>
      <c s="6" r="E65">
        <v>38.0</v>
      </c>
      <c s="8" r="F65">
        <v>10151.0</v>
      </c>
      <c s="8" r="G65">
        <v>10043.0</v>
      </c>
      <c t="str" s="9" r="H65">
        <f>+1.08%</f>
        <v>0.0108</v>
      </c>
      <c t="s" s="6" r="I65">
        <v>1089</v>
      </c>
      <c t="s" s="6" r="J65">
        <v>1090</v>
      </c>
      <c t="s" s="6" r="K65">
        <v>1091</v>
      </c>
      <c t="s" s="6" r="L65">
        <v>1092</v>
      </c>
      <c t="s" s="6" r="M65">
        <v>1093</v>
      </c>
      <c t="s" s="6" r="N65">
        <v>1094</v>
      </c>
      <c t="s" s="6" r="O65">
        <v>1095</v>
      </c>
      <c t="s" s="6" r="P65">
        <v>1096</v>
      </c>
    </row>
  </sheetData>
  <autoFilter ref="$A$1:$Y$1000"/>
  <drawing r:id="rId1"/>
</worksheet>
</file>